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195" windowWidth="15360" windowHeight="7620" activeTab="1"/>
  </bookViews>
  <sheets>
    <sheet name="Productivity Rate Calculator" sheetId="4" r:id="rId1"/>
    <sheet name="Calculated example" sheetId="3" r:id="rId2"/>
  </sheets>
  <definedNames>
    <definedName name="_xlnm.Print_Area" localSheetId="1">'Calculated example'!$A$6:$H$32</definedName>
    <definedName name="_xlnm.Print_Area" localSheetId="0">'Productivity Rate Calculator'!$A$5:$H$31</definedName>
  </definedNames>
  <calcPr calcId="162913"/>
</workbook>
</file>

<file path=xl/calcChain.xml><?xml version="1.0" encoding="utf-8"?>
<calcChain xmlns="http://schemas.openxmlformats.org/spreadsheetml/2006/main">
  <c r="F23" i="3" l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D12" i="3"/>
  <c r="F12" i="3" s="1"/>
  <c r="H12" i="3" s="1"/>
  <c r="D11" i="3"/>
  <c r="F11" i="3" s="1"/>
  <c r="H11" i="3" s="1"/>
  <c r="F10" i="3"/>
  <c r="H10" i="3" s="1"/>
  <c r="D10" i="3"/>
  <c r="F22" i="4"/>
  <c r="F19" i="4"/>
  <c r="H19" i="4" s="1"/>
  <c r="H18" i="4"/>
  <c r="F18" i="4"/>
  <c r="F17" i="4"/>
  <c r="H17" i="4" s="1"/>
  <c r="H16" i="4"/>
  <c r="F16" i="4"/>
  <c r="F15" i="4"/>
  <c r="H15" i="4" s="1"/>
  <c r="H14" i="4"/>
  <c r="F14" i="4"/>
  <c r="F13" i="4"/>
  <c r="H13" i="4" s="1"/>
  <c r="H12" i="4"/>
  <c r="F12" i="4"/>
  <c r="D11" i="4"/>
  <c r="F11" i="4" s="1"/>
  <c r="H11" i="4" s="1"/>
  <c r="D10" i="4"/>
  <c r="F10" i="4" s="1"/>
  <c r="H10" i="4" s="1"/>
  <c r="D9" i="4"/>
  <c r="F9" i="4" s="1"/>
  <c r="F21" i="4" l="1"/>
  <c r="H9" i="4"/>
  <c r="F22" i="3"/>
  <c r="F24" i="4" l="1"/>
  <c r="F23" i="4"/>
  <c r="F24" i="3"/>
  <c r="F25" i="3" s="1"/>
</calcChain>
</file>

<file path=xl/comments1.xml><?xml version="1.0" encoding="utf-8"?>
<comments xmlns="http://schemas.openxmlformats.org/spreadsheetml/2006/main">
  <authors>
    <author>S8637094H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This field will be automatically populated.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This field will be automatically populated.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This field will be automatically populated.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Total wall surface area for cleaning.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Total quantity of mirrors, soap dispensers, toilet roll dispensers, hand towel dispensers, hand dryers</t>
        </r>
      </text>
    </comment>
  </commentList>
</comments>
</file>

<file path=xl/comments2.xml><?xml version="1.0" encoding="utf-8"?>
<comments xmlns="http://schemas.openxmlformats.org/spreadsheetml/2006/main">
  <authors>
    <author>S8637094H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This field will be automatically populated.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This field will be automatically populated.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This field will be automatically populated.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Total quantity of soap dispensers, toilet roll dispensers, hand towel dispensers, etc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Total wall surface area for cleaning.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Total quantity of mirrors, soap dispensers, toilet roll dispensers, hand towel dispensers, hand dryers, etc</t>
        </r>
      </text>
    </comment>
  </commentList>
</comments>
</file>

<file path=xl/sharedStrings.xml><?xml version="1.0" encoding="utf-8"?>
<sst xmlns="http://schemas.openxmlformats.org/spreadsheetml/2006/main" count="83" uniqueCount="38">
  <si>
    <t>Item</t>
  </si>
  <si>
    <t>Description</t>
  </si>
  <si>
    <t>Quantity</t>
  </si>
  <si>
    <t>Bins</t>
  </si>
  <si>
    <t>Wash Basin</t>
  </si>
  <si>
    <t>Pre/ Post Inspection</t>
  </si>
  <si>
    <t>Work Preparation</t>
  </si>
  <si>
    <t>Urinals</t>
  </si>
  <si>
    <t>Replenish Consumables</t>
  </si>
  <si>
    <t>Toilet Bowls</t>
  </si>
  <si>
    <t>Travelling Time</t>
  </si>
  <si>
    <t>Floor area</t>
  </si>
  <si>
    <t>Walls of cubicles &amp; urinals</t>
  </si>
  <si>
    <t>Washroom Cleaning Productivity Indicator</t>
  </si>
  <si>
    <t>sqm</t>
  </si>
  <si>
    <t>item(s)</t>
  </si>
  <si>
    <t>Cleaning Time by Cleaner (sec)</t>
  </si>
  <si>
    <t>Benchmarking Indicator 
(time taken/unit) (sec)</t>
  </si>
  <si>
    <t>Cleaning Benchmark
Time 
(sec)</t>
  </si>
  <si>
    <t>HOW TO USE THE PRODUCTIVITY RATE CALCULATOR:</t>
  </si>
  <si>
    <t>Legend:</t>
  </si>
  <si>
    <t>Benchmark time is (h:mm:ss):</t>
  </si>
  <si>
    <t>Your time is (h:mm:ss):</t>
  </si>
  <si>
    <t>Productivity Rate of Cleaner Against Benchmark (%)</t>
  </si>
  <si>
    <t>Difference against Benchmark (%)</t>
  </si>
  <si>
    <r>
      <t xml:space="preserve">Productivity rate in </t>
    </r>
    <r>
      <rPr>
        <b/>
        <sz val="12"/>
        <color rgb="FF008000"/>
        <rFont val="Arial"/>
        <family val="2"/>
      </rPr>
      <t>Green</t>
    </r>
    <r>
      <rPr>
        <sz val="12"/>
        <rFont val="Arial"/>
        <family val="2"/>
      </rPr>
      <t xml:space="preserve"> colour text signify that the Cleaner is </t>
    </r>
    <r>
      <rPr>
        <u/>
        <sz val="12"/>
        <rFont val="Arial"/>
        <family val="2"/>
      </rPr>
      <t>more productive</t>
    </r>
    <r>
      <rPr>
        <sz val="12"/>
        <rFont val="Arial"/>
        <family val="2"/>
      </rPr>
      <t>.</t>
    </r>
  </si>
  <si>
    <r>
      <t xml:space="preserve">Productivity rate in </t>
    </r>
    <r>
      <rPr>
        <b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colour text signify that the Cleaner is </t>
    </r>
    <r>
      <rPr>
        <u/>
        <sz val="12"/>
        <rFont val="Arial"/>
        <family val="2"/>
      </rPr>
      <t>less productive</t>
    </r>
    <r>
      <rPr>
        <sz val="12"/>
        <rFont val="Arial"/>
        <family val="2"/>
      </rPr>
      <t>.</t>
    </r>
  </si>
  <si>
    <r>
      <t xml:space="preserve">item(s)
</t>
    </r>
    <r>
      <rPr>
        <sz val="7"/>
        <color theme="1"/>
        <rFont val="Arial"/>
        <family val="2"/>
      </rPr>
      <t>total quantity of toilet bowls, urinals and wash basins</t>
    </r>
  </si>
  <si>
    <r>
      <t xml:space="preserve">sqm
</t>
    </r>
    <r>
      <rPr>
        <sz val="7"/>
        <color theme="1"/>
        <rFont val="Arial"/>
        <family val="2"/>
      </rPr>
      <t>total floor area</t>
    </r>
  </si>
  <si>
    <t xml:space="preserve">Fixtures </t>
  </si>
  <si>
    <r>
      <t>1. To calculate the benchmark indicator for any washroom, key in the "</t>
    </r>
    <r>
      <rPr>
        <b/>
        <sz val="14"/>
        <color theme="1"/>
        <rFont val="Arial"/>
        <family val="2"/>
      </rPr>
      <t>Quantity</t>
    </r>
    <r>
      <rPr>
        <sz val="14"/>
        <color theme="1"/>
        <rFont val="Arial"/>
        <family val="2"/>
      </rPr>
      <t>"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of items and sqm of the toilet. </t>
    </r>
    <r>
      <rPr>
        <b/>
        <sz val="14"/>
        <color theme="1"/>
        <rFont val="Arial"/>
        <family val="2"/>
      </rPr>
      <t xml:space="preserve">
 </t>
    </r>
  </si>
  <si>
    <r>
      <t>2. To compare the cleaner's productivity rate with the benchmark, key in the "</t>
    </r>
    <r>
      <rPr>
        <b/>
        <sz val="14"/>
        <color theme="1"/>
        <rFont val="Arial"/>
        <family val="2"/>
      </rPr>
      <t>Cleaning Time by Cleaner</t>
    </r>
    <r>
      <rPr>
        <sz val="14"/>
        <color theme="1"/>
        <rFont val="Arial"/>
        <family val="2"/>
      </rPr>
      <t>". The difference with the benchmark is auotmatically calculated.</t>
    </r>
  </si>
  <si>
    <t>t</t>
  </si>
  <si>
    <t>3. To see a calculated example, please refer to the next sheet.</t>
  </si>
  <si>
    <t>version 2 dated 29092014</t>
  </si>
  <si>
    <t>version 3  dated 03032015</t>
  </si>
  <si>
    <t xml:space="preserve">3. To see the list of items to be included under each category, move the cursor to the data field box. 
</t>
  </si>
  <si>
    <t>*this example has been calculated based on the washroom layout on the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</si>
</sst>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 tint="4.9989318521683403E-2"/>
      <name val="Arial"/>
      <family val="2"/>
    </font>
    <font>
      <sz val="14"/>
      <color theme="1" tint="4.9989318521683403E-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8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1" tint="0.249977111117893"/>
      <name val="Arial"/>
      <family val="2"/>
    </font>
    <font>
      <b/>
      <sz val="22"/>
      <color theme="0"/>
      <name val="Arial"/>
      <family val="2"/>
    </font>
    <font>
      <sz val="10"/>
      <color theme="1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20"/>
      <color rgb="FFC00000"/>
      <name val="Arial"/>
      <family val="2"/>
    </font>
    <font>
      <b/>
      <sz val="18"/>
      <color theme="1"/>
      <name val="Arial"/>
      <family val="2"/>
    </font>
    <font>
      <b/>
      <sz val="12"/>
      <color rgb="FF008000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b/>
      <sz val="9"/>
      <color indexed="81"/>
      <name val="Tahoma"/>
      <family val="2"/>
    </font>
    <font>
      <sz val="7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Protection="1"/>
    <xf numFmtId="0" fontId="10" fillId="0" borderId="0" xfId="0" applyFont="1"/>
    <xf numFmtId="0" fontId="11" fillId="0" borderId="0" xfId="0" applyFont="1" applyProtection="1"/>
    <xf numFmtId="164" fontId="12" fillId="0" borderId="0" xfId="0" applyNumberFormat="1" applyFont="1" applyProtection="1"/>
    <xf numFmtId="21" fontId="9" fillId="0" borderId="0" xfId="0" applyNumberFormat="1" applyFont="1" applyBorder="1" applyAlignment="1" applyProtection="1">
      <alignment horizontal="center" vertical="center"/>
    </xf>
    <xf numFmtId="21" fontId="13" fillId="0" borderId="0" xfId="0" applyNumberFormat="1" applyFont="1" applyBorder="1" applyAlignment="1" applyProtection="1">
      <alignment horizontal="center" vertical="center"/>
    </xf>
    <xf numFmtId="165" fontId="12" fillId="0" borderId="0" xfId="0" applyNumberFormat="1" applyFont="1" applyAlignment="1" applyProtection="1">
      <alignment vertic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17" fillId="0" borderId="0" xfId="0" applyFont="1" applyProtection="1"/>
    <xf numFmtId="21" fontId="2" fillId="0" borderId="0" xfId="0" applyNumberFormat="1" applyFont="1"/>
    <xf numFmtId="21" fontId="1" fillId="0" borderId="0" xfId="0" applyNumberFormat="1" applyFont="1"/>
    <xf numFmtId="1" fontId="16" fillId="0" borderId="0" xfId="0" applyNumberFormat="1" applyFont="1" applyBorder="1" applyAlignment="1" applyProtection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64" fontId="14" fillId="0" borderId="4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left" vertical="center"/>
    </xf>
    <xf numFmtId="164" fontId="14" fillId="0" borderId="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10" fillId="0" borderId="8" xfId="0" applyFont="1" applyBorder="1"/>
    <xf numFmtId="0" fontId="7" fillId="0" borderId="8" xfId="0" applyFont="1" applyBorder="1" applyAlignment="1" applyProtection="1"/>
    <xf numFmtId="164" fontId="7" fillId="0" borderId="8" xfId="0" applyNumberFormat="1" applyFont="1" applyBorder="1" applyProtection="1"/>
    <xf numFmtId="0" fontId="10" fillId="0" borderId="0" xfId="0" applyFont="1" applyBorder="1"/>
    <xf numFmtId="0" fontId="7" fillId="0" borderId="0" xfId="0" applyFont="1" applyBorder="1" applyAlignment="1" applyProtection="1"/>
    <xf numFmtId="0" fontId="2" fillId="0" borderId="5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6" xfId="0" applyFont="1" applyBorder="1"/>
    <xf numFmtId="164" fontId="7" fillId="0" borderId="9" xfId="0" applyNumberFormat="1" applyFont="1" applyBorder="1" applyProtection="1"/>
    <xf numFmtId="21" fontId="9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/>
    <xf numFmtId="0" fontId="21" fillId="3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left" vertical="center" wrapText="1"/>
    </xf>
    <xf numFmtId="0" fontId="0" fillId="0" borderId="0" xfId="0" applyBorder="1"/>
    <xf numFmtId="21" fontId="8" fillId="0" borderId="10" xfId="0" applyNumberFormat="1" applyFont="1" applyBorder="1" applyAlignment="1" applyProtection="1">
      <alignment horizontal="center" vertical="center"/>
    </xf>
    <xf numFmtId="21" fontId="8" fillId="0" borderId="11" xfId="0" applyNumberFormat="1" applyFont="1" applyBorder="1" applyAlignment="1" applyProtection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164" fontId="14" fillId="0" borderId="4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165" fontId="3" fillId="0" borderId="9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64" fontId="14" fillId="0" borderId="6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165" fontId="3" fillId="0" borderId="6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center"/>
    </xf>
    <xf numFmtId="0" fontId="10" fillId="0" borderId="8" xfId="0" applyFont="1" applyBorder="1" applyProtection="1"/>
    <xf numFmtId="0" fontId="8" fillId="0" borderId="3" xfId="0" applyFont="1" applyFill="1" applyBorder="1" applyAlignment="1" applyProtection="1">
      <alignment horizontal="left" vertical="center"/>
    </xf>
    <xf numFmtId="0" fontId="10" fillId="0" borderId="0" xfId="0" applyFont="1" applyBorder="1" applyProtection="1"/>
    <xf numFmtId="165" fontId="22" fillId="0" borderId="11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/>
    <xf numFmtId="0" fontId="2" fillId="0" borderId="1" xfId="0" applyFont="1" applyBorder="1" applyProtection="1"/>
    <xf numFmtId="0" fontId="2" fillId="0" borderId="6" xfId="0" applyFont="1" applyBorder="1" applyProtection="1"/>
    <xf numFmtId="165" fontId="29" fillId="0" borderId="12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Protection="1"/>
    <xf numFmtId="21" fontId="2" fillId="0" borderId="0" xfId="0" applyNumberFormat="1" applyFont="1" applyProtection="1"/>
    <xf numFmtId="21" fontId="1" fillId="0" borderId="0" xfId="0" applyNumberFormat="1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0" xfId="0" applyProtection="1"/>
    <xf numFmtId="0" fontId="28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21" fontId="2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8" fillId="0" borderId="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21" fontId="2" fillId="0" borderId="0" xfId="0" applyNumberFormat="1" applyFont="1" applyAlignment="1" applyProtection="1">
      <alignment horizontal="right"/>
    </xf>
    <xf numFmtId="0" fontId="3" fillId="0" borderId="7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6" xfId="0" applyFont="1" applyFill="1" applyBorder="1" applyAlignment="1" applyProtection="1">
      <alignment horizontal="left" vertical="top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24">
    <dxf>
      <font>
        <color theme="1"/>
      </font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B050"/>
      </font>
    </dxf>
    <dxf>
      <font>
        <condense val="0"/>
        <extend val="0"/>
        <color rgb="FF9C0006"/>
      </font>
    </dxf>
    <dxf>
      <font>
        <color rgb="FF00B050"/>
      </font>
    </dxf>
    <dxf>
      <font>
        <color theme="1"/>
      </font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B050"/>
      </font>
    </dxf>
    <dxf>
      <font>
        <color theme="1"/>
      </font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B050"/>
      </font>
    </dxf>
    <dxf>
      <font>
        <condense val="0"/>
        <extend val="0"/>
        <color rgb="FF9C0006"/>
      </font>
    </dxf>
    <dxf>
      <font>
        <color rgb="FF00B050"/>
      </font>
    </dxf>
    <dxf>
      <font>
        <color theme="1"/>
      </font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B050"/>
      </font>
    </dxf>
  </dxfs>
  <tableStyles count="0" defaultTableStyle="TableStyleMedium9" defaultPivotStyle="PivotStyleLight16"/>
  <colors>
    <mruColors>
      <color rgb="FF008000"/>
      <color rgb="FF33CC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</xdr:rowOff>
    </xdr:from>
    <xdr:to>
      <xdr:col>7</xdr:col>
      <xdr:colOff>1076325</xdr:colOff>
      <xdr:row>4</xdr:row>
      <xdr:rowOff>428625</xdr:rowOff>
    </xdr:to>
    <xdr:sp macro="" textlink="">
      <xdr:nvSpPr>
        <xdr:cNvPr id="2" name="Rounded Rectangle 1"/>
        <xdr:cNvSpPr/>
      </xdr:nvSpPr>
      <xdr:spPr>
        <a:xfrm>
          <a:off x="28575" y="1724025"/>
          <a:ext cx="9953625" cy="419100"/>
        </a:xfrm>
        <a:prstGeom prst="round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Productivity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Indicator for Washroom Cleaning</a:t>
          </a:r>
        </a:p>
      </xdr:txBody>
    </xdr:sp>
    <xdr:clientData/>
  </xdr:twoCellAnchor>
  <xdr:twoCellAnchor editAs="oneCell">
    <xdr:from>
      <xdr:col>0</xdr:col>
      <xdr:colOff>57150</xdr:colOff>
      <xdr:row>13</xdr:row>
      <xdr:rowOff>28575</xdr:rowOff>
    </xdr:from>
    <xdr:to>
      <xdr:col>0</xdr:col>
      <xdr:colOff>335036</xdr:colOff>
      <xdr:row>13</xdr:row>
      <xdr:rowOff>532630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600700"/>
          <a:ext cx="277886" cy="50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16</xdr:row>
      <xdr:rowOff>28575</xdr:rowOff>
    </xdr:from>
    <xdr:to>
      <xdr:col>0</xdr:col>
      <xdr:colOff>765989</xdr:colOff>
      <xdr:row>16</xdr:row>
      <xdr:rowOff>466725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200900"/>
          <a:ext cx="69931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11</xdr:row>
      <xdr:rowOff>57150</xdr:rowOff>
    </xdr:from>
    <xdr:to>
      <xdr:col>0</xdr:col>
      <xdr:colOff>756463</xdr:colOff>
      <xdr:row>11</xdr:row>
      <xdr:rowOff>498407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36471" b="22436"/>
        <a:stretch>
          <a:fillRect/>
        </a:stretch>
      </xdr:blipFill>
      <xdr:spPr bwMode="auto">
        <a:xfrm>
          <a:off x="57150" y="4676775"/>
          <a:ext cx="699313" cy="44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12</xdr:row>
      <xdr:rowOff>38100</xdr:rowOff>
    </xdr:from>
    <xdr:to>
      <xdr:col>0</xdr:col>
      <xdr:colOff>756459</xdr:colOff>
      <xdr:row>12</xdr:row>
      <xdr:rowOff>427978</xdr:rowOff>
    </xdr:to>
    <xdr:grpSp>
      <xdr:nvGrpSpPr>
        <xdr:cNvPr id="6" name="Group 5"/>
        <xdr:cNvGrpSpPr/>
      </xdr:nvGrpSpPr>
      <xdr:grpSpPr>
        <a:xfrm>
          <a:off x="57150" y="5172075"/>
          <a:ext cx="699309" cy="389878"/>
          <a:chOff x="559429" y="3140968"/>
          <a:chExt cx="1564542" cy="801512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 l="50399"/>
          <a:stretch>
            <a:fillRect/>
          </a:stretch>
        </xdr:blipFill>
        <xdr:spPr bwMode="auto">
          <a:xfrm>
            <a:off x="1259632" y="3140968"/>
            <a:ext cx="864339" cy="7920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 r="59164"/>
          <a:stretch>
            <a:fillRect/>
          </a:stretch>
        </xdr:blipFill>
        <xdr:spPr bwMode="auto">
          <a:xfrm>
            <a:off x="559429" y="3140968"/>
            <a:ext cx="720080" cy="8015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47625</xdr:colOff>
      <xdr:row>10</xdr:row>
      <xdr:rowOff>47625</xdr:rowOff>
    </xdr:from>
    <xdr:to>
      <xdr:col>0</xdr:col>
      <xdr:colOff>746934</xdr:colOff>
      <xdr:row>10</xdr:row>
      <xdr:rowOff>407665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4219575"/>
          <a:ext cx="699309" cy="36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18</xdr:row>
      <xdr:rowOff>28575</xdr:rowOff>
    </xdr:from>
    <xdr:to>
      <xdr:col>0</xdr:col>
      <xdr:colOff>737413</xdr:colOff>
      <xdr:row>18</xdr:row>
      <xdr:rowOff>410019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100" y="8267700"/>
          <a:ext cx="699313" cy="381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14</xdr:row>
      <xdr:rowOff>47625</xdr:rowOff>
    </xdr:from>
    <xdr:to>
      <xdr:col>0</xdr:col>
      <xdr:colOff>737413</xdr:colOff>
      <xdr:row>14</xdr:row>
      <xdr:rowOff>407665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6181725"/>
          <a:ext cx="699313" cy="36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</xdr:row>
      <xdr:rowOff>38100</xdr:rowOff>
    </xdr:from>
    <xdr:to>
      <xdr:col>0</xdr:col>
      <xdr:colOff>756463</xdr:colOff>
      <xdr:row>9</xdr:row>
      <xdr:rowOff>470148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" y="3686175"/>
          <a:ext cx="699313" cy="432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8</xdr:row>
      <xdr:rowOff>38100</xdr:rowOff>
    </xdr:from>
    <xdr:to>
      <xdr:col>0</xdr:col>
      <xdr:colOff>746939</xdr:colOff>
      <xdr:row>8</xdr:row>
      <xdr:rowOff>462783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625" y="3181350"/>
          <a:ext cx="699314" cy="424683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</xdr:row>
      <xdr:rowOff>19050</xdr:rowOff>
    </xdr:from>
    <xdr:to>
      <xdr:col>0</xdr:col>
      <xdr:colOff>362440</xdr:colOff>
      <xdr:row>15</xdr:row>
      <xdr:rowOff>541003</xdr:rowOff>
    </xdr:to>
    <xdr:pic>
      <xdr:nvPicPr>
        <xdr:cNvPr id="14" name="chart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7150" y="6610350"/>
          <a:ext cx="305290" cy="52195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17</xdr:row>
      <xdr:rowOff>28575</xdr:rowOff>
    </xdr:from>
    <xdr:to>
      <xdr:col>0</xdr:col>
      <xdr:colOff>767705</xdr:colOff>
      <xdr:row>17</xdr:row>
      <xdr:rowOff>449846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7781925"/>
          <a:ext cx="720080" cy="42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115355</xdr:colOff>
      <xdr:row>17</xdr:row>
      <xdr:rowOff>114300</xdr:rowOff>
    </xdr:from>
    <xdr:to>
      <xdr:col>3</xdr:col>
      <xdr:colOff>705905</xdr:colOff>
      <xdr:row>17</xdr:row>
      <xdr:rowOff>400050</xdr:rowOff>
    </xdr:to>
    <xdr:sp macro="" textlink="">
      <xdr:nvSpPr>
        <xdr:cNvPr id="16" name="Rounded Rectangle 15"/>
        <xdr:cNvSpPr/>
      </xdr:nvSpPr>
      <xdr:spPr>
        <a:xfrm>
          <a:off x="4782605" y="78676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115355</xdr:colOff>
      <xdr:row>15</xdr:row>
      <xdr:rowOff>152400</xdr:rowOff>
    </xdr:from>
    <xdr:to>
      <xdr:col>3</xdr:col>
      <xdr:colOff>705905</xdr:colOff>
      <xdr:row>15</xdr:row>
      <xdr:rowOff>438150</xdr:rowOff>
    </xdr:to>
    <xdr:sp macro="" textlink="">
      <xdr:nvSpPr>
        <xdr:cNvPr id="17" name="Rounded Rectangle 16"/>
        <xdr:cNvSpPr/>
      </xdr:nvSpPr>
      <xdr:spPr>
        <a:xfrm>
          <a:off x="4782605" y="67437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103185</xdr:colOff>
      <xdr:row>8</xdr:row>
      <xdr:rowOff>114300</xdr:rowOff>
    </xdr:from>
    <xdr:to>
      <xdr:col>3</xdr:col>
      <xdr:colOff>693735</xdr:colOff>
      <xdr:row>8</xdr:row>
      <xdr:rowOff>400050</xdr:rowOff>
    </xdr:to>
    <xdr:sp macro="" textlink="">
      <xdr:nvSpPr>
        <xdr:cNvPr id="18" name="Rounded Rectangle 17"/>
        <xdr:cNvSpPr/>
      </xdr:nvSpPr>
      <xdr:spPr>
        <a:xfrm>
          <a:off x="4770435" y="32575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103194</xdr:colOff>
      <xdr:row>9</xdr:row>
      <xdr:rowOff>114300</xdr:rowOff>
    </xdr:from>
    <xdr:to>
      <xdr:col>3</xdr:col>
      <xdr:colOff>693744</xdr:colOff>
      <xdr:row>9</xdr:row>
      <xdr:rowOff>400050</xdr:rowOff>
    </xdr:to>
    <xdr:sp macro="" textlink="">
      <xdr:nvSpPr>
        <xdr:cNvPr id="19" name="Rounded Rectangle 18"/>
        <xdr:cNvSpPr/>
      </xdr:nvSpPr>
      <xdr:spPr>
        <a:xfrm>
          <a:off x="4770444" y="37623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112719</xdr:colOff>
      <xdr:row>13</xdr:row>
      <xdr:rowOff>142875</xdr:rowOff>
    </xdr:from>
    <xdr:to>
      <xdr:col>3</xdr:col>
      <xdr:colOff>703269</xdr:colOff>
      <xdr:row>13</xdr:row>
      <xdr:rowOff>428625</xdr:rowOff>
    </xdr:to>
    <xdr:sp macro="" textlink="">
      <xdr:nvSpPr>
        <xdr:cNvPr id="20" name="Rounded Rectangle 19"/>
        <xdr:cNvSpPr/>
      </xdr:nvSpPr>
      <xdr:spPr>
        <a:xfrm>
          <a:off x="4779969" y="57150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112719</xdr:colOff>
      <xdr:row>16</xdr:row>
      <xdr:rowOff>152400</xdr:rowOff>
    </xdr:from>
    <xdr:to>
      <xdr:col>3</xdr:col>
      <xdr:colOff>703269</xdr:colOff>
      <xdr:row>16</xdr:row>
      <xdr:rowOff>438150</xdr:rowOff>
    </xdr:to>
    <xdr:sp macro="" textlink="">
      <xdr:nvSpPr>
        <xdr:cNvPr id="21" name="Rounded Rectangle 20"/>
        <xdr:cNvSpPr/>
      </xdr:nvSpPr>
      <xdr:spPr>
        <a:xfrm>
          <a:off x="4779969" y="732472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104781</xdr:colOff>
      <xdr:row>11</xdr:row>
      <xdr:rowOff>133350</xdr:rowOff>
    </xdr:from>
    <xdr:to>
      <xdr:col>3</xdr:col>
      <xdr:colOff>695331</xdr:colOff>
      <xdr:row>11</xdr:row>
      <xdr:rowOff>419100</xdr:rowOff>
    </xdr:to>
    <xdr:sp macro="" textlink="">
      <xdr:nvSpPr>
        <xdr:cNvPr id="22" name="Rounded Rectangle 21"/>
        <xdr:cNvSpPr/>
      </xdr:nvSpPr>
      <xdr:spPr>
        <a:xfrm>
          <a:off x="4772031" y="47529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96843</xdr:colOff>
      <xdr:row>12</xdr:row>
      <xdr:rowOff>95250</xdr:rowOff>
    </xdr:from>
    <xdr:to>
      <xdr:col>3</xdr:col>
      <xdr:colOff>687393</xdr:colOff>
      <xdr:row>12</xdr:row>
      <xdr:rowOff>381000</xdr:rowOff>
    </xdr:to>
    <xdr:sp macro="" textlink="">
      <xdr:nvSpPr>
        <xdr:cNvPr id="23" name="Rounded Rectangle 22"/>
        <xdr:cNvSpPr/>
      </xdr:nvSpPr>
      <xdr:spPr>
        <a:xfrm>
          <a:off x="4764093" y="522922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96843</xdr:colOff>
      <xdr:row>10</xdr:row>
      <xdr:rowOff>95250</xdr:rowOff>
    </xdr:from>
    <xdr:to>
      <xdr:col>3</xdr:col>
      <xdr:colOff>687393</xdr:colOff>
      <xdr:row>10</xdr:row>
      <xdr:rowOff>381000</xdr:rowOff>
    </xdr:to>
    <xdr:sp macro="" textlink="">
      <xdr:nvSpPr>
        <xdr:cNvPr id="24" name="Rounded Rectangle 23"/>
        <xdr:cNvSpPr/>
      </xdr:nvSpPr>
      <xdr:spPr>
        <a:xfrm>
          <a:off x="4764093" y="42672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114306</xdr:colOff>
      <xdr:row>18</xdr:row>
      <xdr:rowOff>104775</xdr:rowOff>
    </xdr:from>
    <xdr:to>
      <xdr:col>3</xdr:col>
      <xdr:colOff>704856</xdr:colOff>
      <xdr:row>18</xdr:row>
      <xdr:rowOff>390525</xdr:rowOff>
    </xdr:to>
    <xdr:sp macro="" textlink="">
      <xdr:nvSpPr>
        <xdr:cNvPr id="25" name="Rounded Rectangle 24"/>
        <xdr:cNvSpPr/>
      </xdr:nvSpPr>
      <xdr:spPr>
        <a:xfrm>
          <a:off x="4781556" y="83439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104781</xdr:colOff>
      <xdr:row>14</xdr:row>
      <xdr:rowOff>95250</xdr:rowOff>
    </xdr:from>
    <xdr:to>
      <xdr:col>3</xdr:col>
      <xdr:colOff>695331</xdr:colOff>
      <xdr:row>14</xdr:row>
      <xdr:rowOff>381000</xdr:rowOff>
    </xdr:to>
    <xdr:sp macro="" textlink="">
      <xdr:nvSpPr>
        <xdr:cNvPr id="26" name="Rounded Rectangle 25"/>
        <xdr:cNvSpPr/>
      </xdr:nvSpPr>
      <xdr:spPr>
        <a:xfrm>
          <a:off x="4772031" y="62293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6</xdr:col>
      <xdr:colOff>209553</xdr:colOff>
      <xdr:row>17</xdr:row>
      <xdr:rowOff>114300</xdr:rowOff>
    </xdr:from>
    <xdr:to>
      <xdr:col>6</xdr:col>
      <xdr:colOff>800103</xdr:colOff>
      <xdr:row>17</xdr:row>
      <xdr:rowOff>400050</xdr:rowOff>
    </xdr:to>
    <xdr:sp macro="" textlink="">
      <xdr:nvSpPr>
        <xdr:cNvPr id="27" name="Rounded Rectangle 26"/>
        <xdr:cNvSpPr/>
      </xdr:nvSpPr>
      <xdr:spPr>
        <a:xfrm>
          <a:off x="8115303" y="78676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 fLocksWithSheet="0"/>
  </xdr:twoCellAnchor>
  <xdr:twoCellAnchor>
    <xdr:from>
      <xdr:col>6</xdr:col>
      <xdr:colOff>217491</xdr:colOff>
      <xdr:row>15</xdr:row>
      <xdr:rowOff>152400</xdr:rowOff>
    </xdr:from>
    <xdr:to>
      <xdr:col>6</xdr:col>
      <xdr:colOff>808041</xdr:colOff>
      <xdr:row>15</xdr:row>
      <xdr:rowOff>438150</xdr:rowOff>
    </xdr:to>
    <xdr:sp macro="" textlink="">
      <xdr:nvSpPr>
        <xdr:cNvPr id="28" name="Rounded Rectangle 27"/>
        <xdr:cNvSpPr/>
      </xdr:nvSpPr>
      <xdr:spPr>
        <a:xfrm>
          <a:off x="8123241" y="67437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8</xdr:row>
      <xdr:rowOff>114300</xdr:rowOff>
    </xdr:from>
    <xdr:to>
      <xdr:col>6</xdr:col>
      <xdr:colOff>808041</xdr:colOff>
      <xdr:row>8</xdr:row>
      <xdr:rowOff>400050</xdr:rowOff>
    </xdr:to>
    <xdr:sp macro="" textlink="">
      <xdr:nvSpPr>
        <xdr:cNvPr id="29" name="Rounded Rectangle 28"/>
        <xdr:cNvSpPr/>
      </xdr:nvSpPr>
      <xdr:spPr>
        <a:xfrm>
          <a:off x="8123241" y="32575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9</xdr:row>
      <xdr:rowOff>114300</xdr:rowOff>
    </xdr:from>
    <xdr:to>
      <xdr:col>6</xdr:col>
      <xdr:colOff>808041</xdr:colOff>
      <xdr:row>9</xdr:row>
      <xdr:rowOff>400050</xdr:rowOff>
    </xdr:to>
    <xdr:sp macro="" textlink="">
      <xdr:nvSpPr>
        <xdr:cNvPr id="30" name="Rounded Rectangle 29"/>
        <xdr:cNvSpPr/>
      </xdr:nvSpPr>
      <xdr:spPr>
        <a:xfrm>
          <a:off x="8123241" y="37623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13</xdr:row>
      <xdr:rowOff>133350</xdr:rowOff>
    </xdr:from>
    <xdr:to>
      <xdr:col>6</xdr:col>
      <xdr:colOff>808041</xdr:colOff>
      <xdr:row>13</xdr:row>
      <xdr:rowOff>419100</xdr:rowOff>
    </xdr:to>
    <xdr:sp macro="" textlink="">
      <xdr:nvSpPr>
        <xdr:cNvPr id="31" name="Rounded Rectangle 30"/>
        <xdr:cNvSpPr/>
      </xdr:nvSpPr>
      <xdr:spPr>
        <a:xfrm>
          <a:off x="8123241" y="57054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16</xdr:row>
      <xdr:rowOff>142875</xdr:rowOff>
    </xdr:from>
    <xdr:to>
      <xdr:col>6</xdr:col>
      <xdr:colOff>808041</xdr:colOff>
      <xdr:row>16</xdr:row>
      <xdr:rowOff>428625</xdr:rowOff>
    </xdr:to>
    <xdr:sp macro="" textlink="">
      <xdr:nvSpPr>
        <xdr:cNvPr id="32" name="Rounded Rectangle 31"/>
        <xdr:cNvSpPr/>
      </xdr:nvSpPr>
      <xdr:spPr>
        <a:xfrm>
          <a:off x="8123241" y="73152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11</xdr:row>
      <xdr:rowOff>123825</xdr:rowOff>
    </xdr:from>
    <xdr:to>
      <xdr:col>6</xdr:col>
      <xdr:colOff>808041</xdr:colOff>
      <xdr:row>11</xdr:row>
      <xdr:rowOff>409575</xdr:rowOff>
    </xdr:to>
    <xdr:sp macro="" textlink="">
      <xdr:nvSpPr>
        <xdr:cNvPr id="33" name="Rounded Rectangle 32"/>
        <xdr:cNvSpPr/>
      </xdr:nvSpPr>
      <xdr:spPr>
        <a:xfrm>
          <a:off x="8123241" y="47434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12</xdr:row>
      <xdr:rowOff>85725</xdr:rowOff>
    </xdr:from>
    <xdr:to>
      <xdr:col>6</xdr:col>
      <xdr:colOff>808041</xdr:colOff>
      <xdr:row>12</xdr:row>
      <xdr:rowOff>371475</xdr:rowOff>
    </xdr:to>
    <xdr:sp macro="" textlink="">
      <xdr:nvSpPr>
        <xdr:cNvPr id="34" name="Rounded Rectangle 33"/>
        <xdr:cNvSpPr/>
      </xdr:nvSpPr>
      <xdr:spPr>
        <a:xfrm>
          <a:off x="8123241" y="52197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10</xdr:row>
      <xdr:rowOff>85725</xdr:rowOff>
    </xdr:from>
    <xdr:to>
      <xdr:col>6</xdr:col>
      <xdr:colOff>808041</xdr:colOff>
      <xdr:row>10</xdr:row>
      <xdr:rowOff>371475</xdr:rowOff>
    </xdr:to>
    <xdr:sp macro="" textlink="">
      <xdr:nvSpPr>
        <xdr:cNvPr id="35" name="Rounded Rectangle 34"/>
        <xdr:cNvSpPr/>
      </xdr:nvSpPr>
      <xdr:spPr>
        <a:xfrm>
          <a:off x="8123241" y="42576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18</xdr:row>
      <xdr:rowOff>95250</xdr:rowOff>
    </xdr:from>
    <xdr:to>
      <xdr:col>6</xdr:col>
      <xdr:colOff>808041</xdr:colOff>
      <xdr:row>18</xdr:row>
      <xdr:rowOff>381000</xdr:rowOff>
    </xdr:to>
    <xdr:sp macro="" textlink="">
      <xdr:nvSpPr>
        <xdr:cNvPr id="36" name="Rounded Rectangle 35"/>
        <xdr:cNvSpPr/>
      </xdr:nvSpPr>
      <xdr:spPr>
        <a:xfrm>
          <a:off x="8123241" y="83343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225429</xdr:colOff>
      <xdr:row>14</xdr:row>
      <xdr:rowOff>104775</xdr:rowOff>
    </xdr:from>
    <xdr:to>
      <xdr:col>6</xdr:col>
      <xdr:colOff>815979</xdr:colOff>
      <xdr:row>14</xdr:row>
      <xdr:rowOff>390525</xdr:rowOff>
    </xdr:to>
    <xdr:sp macro="" textlink="">
      <xdr:nvSpPr>
        <xdr:cNvPr id="37" name="Rounded Rectangle 36"/>
        <xdr:cNvSpPr/>
      </xdr:nvSpPr>
      <xdr:spPr>
        <a:xfrm>
          <a:off x="8131179" y="62388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7</xdr:col>
      <xdr:colOff>1076325</xdr:colOff>
      <xdr:row>5</xdr:row>
      <xdr:rowOff>428625</xdr:rowOff>
    </xdr:to>
    <xdr:sp macro="" textlink="">
      <xdr:nvSpPr>
        <xdr:cNvPr id="2" name="Rounded Rectangle 1"/>
        <xdr:cNvSpPr/>
      </xdr:nvSpPr>
      <xdr:spPr>
        <a:xfrm>
          <a:off x="28575" y="1724025"/>
          <a:ext cx="9953625" cy="419100"/>
        </a:xfrm>
        <a:prstGeom prst="round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Productivity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Indicator for Washroom Cleaning</a:t>
          </a:r>
        </a:p>
      </xdr:txBody>
    </xdr:sp>
    <xdr:clientData/>
  </xdr:twoCellAnchor>
  <xdr:twoCellAnchor editAs="oneCell">
    <xdr:from>
      <xdr:col>0</xdr:col>
      <xdr:colOff>57150</xdr:colOff>
      <xdr:row>14</xdr:row>
      <xdr:rowOff>28575</xdr:rowOff>
    </xdr:from>
    <xdr:to>
      <xdr:col>0</xdr:col>
      <xdr:colOff>335036</xdr:colOff>
      <xdr:row>14</xdr:row>
      <xdr:rowOff>532630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600700"/>
          <a:ext cx="277886" cy="50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17</xdr:row>
      <xdr:rowOff>28575</xdr:rowOff>
    </xdr:from>
    <xdr:to>
      <xdr:col>0</xdr:col>
      <xdr:colOff>765989</xdr:colOff>
      <xdr:row>17</xdr:row>
      <xdr:rowOff>466725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200900"/>
          <a:ext cx="69931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12</xdr:row>
      <xdr:rowOff>57150</xdr:rowOff>
    </xdr:from>
    <xdr:to>
      <xdr:col>0</xdr:col>
      <xdr:colOff>756463</xdr:colOff>
      <xdr:row>12</xdr:row>
      <xdr:rowOff>498407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36471" b="22436"/>
        <a:stretch>
          <a:fillRect/>
        </a:stretch>
      </xdr:blipFill>
      <xdr:spPr bwMode="auto">
        <a:xfrm>
          <a:off x="57150" y="4676775"/>
          <a:ext cx="699313" cy="44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13</xdr:row>
      <xdr:rowOff>38100</xdr:rowOff>
    </xdr:from>
    <xdr:to>
      <xdr:col>0</xdr:col>
      <xdr:colOff>756459</xdr:colOff>
      <xdr:row>13</xdr:row>
      <xdr:rowOff>427978</xdr:rowOff>
    </xdr:to>
    <xdr:grpSp>
      <xdr:nvGrpSpPr>
        <xdr:cNvPr id="6" name="Group 5"/>
        <xdr:cNvGrpSpPr/>
      </xdr:nvGrpSpPr>
      <xdr:grpSpPr>
        <a:xfrm>
          <a:off x="57150" y="5257800"/>
          <a:ext cx="699309" cy="389878"/>
          <a:chOff x="559429" y="3140968"/>
          <a:chExt cx="1564542" cy="801512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 l="50399"/>
          <a:stretch>
            <a:fillRect/>
          </a:stretch>
        </xdr:blipFill>
        <xdr:spPr bwMode="auto">
          <a:xfrm>
            <a:off x="1259632" y="3140968"/>
            <a:ext cx="864339" cy="7920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 r="59164"/>
          <a:stretch>
            <a:fillRect/>
          </a:stretch>
        </xdr:blipFill>
        <xdr:spPr bwMode="auto">
          <a:xfrm>
            <a:off x="559429" y="3140968"/>
            <a:ext cx="720080" cy="8015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47625</xdr:colOff>
      <xdr:row>11</xdr:row>
      <xdr:rowOff>47625</xdr:rowOff>
    </xdr:from>
    <xdr:to>
      <xdr:col>0</xdr:col>
      <xdr:colOff>746934</xdr:colOff>
      <xdr:row>11</xdr:row>
      <xdr:rowOff>407665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4219575"/>
          <a:ext cx="699309" cy="36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19</xdr:row>
      <xdr:rowOff>28575</xdr:rowOff>
    </xdr:from>
    <xdr:to>
      <xdr:col>0</xdr:col>
      <xdr:colOff>737413</xdr:colOff>
      <xdr:row>19</xdr:row>
      <xdr:rowOff>410019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100" y="8267700"/>
          <a:ext cx="699313" cy="381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15</xdr:row>
      <xdr:rowOff>47625</xdr:rowOff>
    </xdr:from>
    <xdr:to>
      <xdr:col>0</xdr:col>
      <xdr:colOff>737413</xdr:colOff>
      <xdr:row>15</xdr:row>
      <xdr:rowOff>407665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6181725"/>
          <a:ext cx="699313" cy="36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10</xdr:row>
      <xdr:rowOff>38100</xdr:rowOff>
    </xdr:from>
    <xdr:to>
      <xdr:col>0</xdr:col>
      <xdr:colOff>756463</xdr:colOff>
      <xdr:row>10</xdr:row>
      <xdr:rowOff>470148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" y="3686175"/>
          <a:ext cx="699313" cy="432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</xdr:row>
      <xdr:rowOff>38100</xdr:rowOff>
    </xdr:from>
    <xdr:to>
      <xdr:col>0</xdr:col>
      <xdr:colOff>746939</xdr:colOff>
      <xdr:row>9</xdr:row>
      <xdr:rowOff>462783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625" y="3181350"/>
          <a:ext cx="699314" cy="424683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16</xdr:row>
      <xdr:rowOff>19050</xdr:rowOff>
    </xdr:from>
    <xdr:to>
      <xdr:col>0</xdr:col>
      <xdr:colOff>362440</xdr:colOff>
      <xdr:row>16</xdr:row>
      <xdr:rowOff>541003</xdr:rowOff>
    </xdr:to>
    <xdr:pic>
      <xdr:nvPicPr>
        <xdr:cNvPr id="14" name="chart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7150" y="6610350"/>
          <a:ext cx="305290" cy="52195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28575</xdr:rowOff>
    </xdr:from>
    <xdr:to>
      <xdr:col>0</xdr:col>
      <xdr:colOff>767705</xdr:colOff>
      <xdr:row>18</xdr:row>
      <xdr:rowOff>449846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7781925"/>
          <a:ext cx="720080" cy="42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115355</xdr:colOff>
      <xdr:row>18</xdr:row>
      <xdr:rowOff>114300</xdr:rowOff>
    </xdr:from>
    <xdr:to>
      <xdr:col>3</xdr:col>
      <xdr:colOff>705905</xdr:colOff>
      <xdr:row>18</xdr:row>
      <xdr:rowOff>400050</xdr:rowOff>
    </xdr:to>
    <xdr:sp macro="" textlink="">
      <xdr:nvSpPr>
        <xdr:cNvPr id="16" name="Rounded Rectangle 15"/>
        <xdr:cNvSpPr/>
      </xdr:nvSpPr>
      <xdr:spPr>
        <a:xfrm>
          <a:off x="4782605" y="78676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115355</xdr:colOff>
      <xdr:row>16</xdr:row>
      <xdr:rowOff>152400</xdr:rowOff>
    </xdr:from>
    <xdr:to>
      <xdr:col>3</xdr:col>
      <xdr:colOff>705905</xdr:colOff>
      <xdr:row>16</xdr:row>
      <xdr:rowOff>438150</xdr:rowOff>
    </xdr:to>
    <xdr:sp macro="" textlink="">
      <xdr:nvSpPr>
        <xdr:cNvPr id="17" name="Rounded Rectangle 16"/>
        <xdr:cNvSpPr/>
      </xdr:nvSpPr>
      <xdr:spPr>
        <a:xfrm>
          <a:off x="4782605" y="67437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112710</xdr:colOff>
      <xdr:row>9</xdr:row>
      <xdr:rowOff>114300</xdr:rowOff>
    </xdr:from>
    <xdr:to>
      <xdr:col>3</xdr:col>
      <xdr:colOff>703260</xdr:colOff>
      <xdr:row>9</xdr:row>
      <xdr:rowOff>400050</xdr:rowOff>
    </xdr:to>
    <xdr:sp macro="" textlink="">
      <xdr:nvSpPr>
        <xdr:cNvPr id="18" name="Rounded Rectangle 17"/>
        <xdr:cNvSpPr/>
      </xdr:nvSpPr>
      <xdr:spPr>
        <a:xfrm>
          <a:off x="4779960" y="32575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112719</xdr:colOff>
      <xdr:row>10</xdr:row>
      <xdr:rowOff>152400</xdr:rowOff>
    </xdr:from>
    <xdr:to>
      <xdr:col>3</xdr:col>
      <xdr:colOff>703269</xdr:colOff>
      <xdr:row>10</xdr:row>
      <xdr:rowOff>438150</xdr:rowOff>
    </xdr:to>
    <xdr:sp macro="" textlink="">
      <xdr:nvSpPr>
        <xdr:cNvPr id="19" name="Rounded Rectangle 18"/>
        <xdr:cNvSpPr/>
      </xdr:nvSpPr>
      <xdr:spPr>
        <a:xfrm>
          <a:off x="4779969" y="38004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112719</xdr:colOff>
      <xdr:row>14</xdr:row>
      <xdr:rowOff>171450</xdr:rowOff>
    </xdr:from>
    <xdr:to>
      <xdr:col>3</xdr:col>
      <xdr:colOff>703269</xdr:colOff>
      <xdr:row>14</xdr:row>
      <xdr:rowOff>457200</xdr:rowOff>
    </xdr:to>
    <xdr:sp macro="" textlink="">
      <xdr:nvSpPr>
        <xdr:cNvPr id="20" name="Rounded Rectangle 19"/>
        <xdr:cNvSpPr/>
      </xdr:nvSpPr>
      <xdr:spPr>
        <a:xfrm>
          <a:off x="4779969" y="57435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112719</xdr:colOff>
      <xdr:row>17</xdr:row>
      <xdr:rowOff>152400</xdr:rowOff>
    </xdr:from>
    <xdr:to>
      <xdr:col>3</xdr:col>
      <xdr:colOff>703269</xdr:colOff>
      <xdr:row>17</xdr:row>
      <xdr:rowOff>438150</xdr:rowOff>
    </xdr:to>
    <xdr:sp macro="" textlink="">
      <xdr:nvSpPr>
        <xdr:cNvPr id="21" name="Rounded Rectangle 20"/>
        <xdr:cNvSpPr/>
      </xdr:nvSpPr>
      <xdr:spPr>
        <a:xfrm>
          <a:off x="4779969" y="732472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104781</xdr:colOff>
      <xdr:row>12</xdr:row>
      <xdr:rowOff>133350</xdr:rowOff>
    </xdr:from>
    <xdr:to>
      <xdr:col>3</xdr:col>
      <xdr:colOff>695331</xdr:colOff>
      <xdr:row>12</xdr:row>
      <xdr:rowOff>419100</xdr:rowOff>
    </xdr:to>
    <xdr:sp macro="" textlink="">
      <xdr:nvSpPr>
        <xdr:cNvPr id="22" name="Rounded Rectangle 21"/>
        <xdr:cNvSpPr/>
      </xdr:nvSpPr>
      <xdr:spPr>
        <a:xfrm>
          <a:off x="4772031" y="47529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96843</xdr:colOff>
      <xdr:row>13</xdr:row>
      <xdr:rowOff>95250</xdr:rowOff>
    </xdr:from>
    <xdr:to>
      <xdr:col>3</xdr:col>
      <xdr:colOff>687393</xdr:colOff>
      <xdr:row>13</xdr:row>
      <xdr:rowOff>381000</xdr:rowOff>
    </xdr:to>
    <xdr:sp macro="" textlink="">
      <xdr:nvSpPr>
        <xdr:cNvPr id="23" name="Rounded Rectangle 22"/>
        <xdr:cNvSpPr/>
      </xdr:nvSpPr>
      <xdr:spPr>
        <a:xfrm>
          <a:off x="4764093" y="522922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96843</xdr:colOff>
      <xdr:row>11</xdr:row>
      <xdr:rowOff>95250</xdr:rowOff>
    </xdr:from>
    <xdr:to>
      <xdr:col>3</xdr:col>
      <xdr:colOff>687393</xdr:colOff>
      <xdr:row>11</xdr:row>
      <xdr:rowOff>381000</xdr:rowOff>
    </xdr:to>
    <xdr:sp macro="" textlink="">
      <xdr:nvSpPr>
        <xdr:cNvPr id="24" name="Rounded Rectangle 23"/>
        <xdr:cNvSpPr/>
      </xdr:nvSpPr>
      <xdr:spPr>
        <a:xfrm>
          <a:off x="4764093" y="42672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104781</xdr:colOff>
      <xdr:row>19</xdr:row>
      <xdr:rowOff>104775</xdr:rowOff>
    </xdr:from>
    <xdr:to>
      <xdr:col>3</xdr:col>
      <xdr:colOff>695331</xdr:colOff>
      <xdr:row>19</xdr:row>
      <xdr:rowOff>390525</xdr:rowOff>
    </xdr:to>
    <xdr:sp macro="" textlink="">
      <xdr:nvSpPr>
        <xdr:cNvPr id="25" name="Rounded Rectangle 24"/>
        <xdr:cNvSpPr/>
      </xdr:nvSpPr>
      <xdr:spPr>
        <a:xfrm>
          <a:off x="4772031" y="83439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3</xdr:col>
      <xdr:colOff>104781</xdr:colOff>
      <xdr:row>15</xdr:row>
      <xdr:rowOff>95250</xdr:rowOff>
    </xdr:from>
    <xdr:to>
      <xdr:col>3</xdr:col>
      <xdr:colOff>695331</xdr:colOff>
      <xdr:row>15</xdr:row>
      <xdr:rowOff>381000</xdr:rowOff>
    </xdr:to>
    <xdr:sp macro="" textlink="">
      <xdr:nvSpPr>
        <xdr:cNvPr id="26" name="Rounded Rectangle 25"/>
        <xdr:cNvSpPr/>
      </xdr:nvSpPr>
      <xdr:spPr>
        <a:xfrm>
          <a:off x="4772031" y="62293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6</xdr:col>
      <xdr:colOff>209553</xdr:colOff>
      <xdr:row>18</xdr:row>
      <xdr:rowOff>114300</xdr:rowOff>
    </xdr:from>
    <xdr:to>
      <xdr:col>6</xdr:col>
      <xdr:colOff>800103</xdr:colOff>
      <xdr:row>18</xdr:row>
      <xdr:rowOff>400050</xdr:rowOff>
    </xdr:to>
    <xdr:sp macro="" textlink="">
      <xdr:nvSpPr>
        <xdr:cNvPr id="27" name="Rounded Rectangle 26"/>
        <xdr:cNvSpPr/>
      </xdr:nvSpPr>
      <xdr:spPr>
        <a:xfrm>
          <a:off x="8115303" y="78676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 fLocksWithSheet="0"/>
  </xdr:twoCellAnchor>
  <xdr:twoCellAnchor>
    <xdr:from>
      <xdr:col>6</xdr:col>
      <xdr:colOff>217491</xdr:colOff>
      <xdr:row>16</xdr:row>
      <xdr:rowOff>152400</xdr:rowOff>
    </xdr:from>
    <xdr:to>
      <xdr:col>6</xdr:col>
      <xdr:colOff>808041</xdr:colOff>
      <xdr:row>16</xdr:row>
      <xdr:rowOff>438150</xdr:rowOff>
    </xdr:to>
    <xdr:sp macro="" textlink="">
      <xdr:nvSpPr>
        <xdr:cNvPr id="28" name="Rounded Rectangle 27"/>
        <xdr:cNvSpPr/>
      </xdr:nvSpPr>
      <xdr:spPr>
        <a:xfrm>
          <a:off x="8123241" y="67437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9</xdr:row>
      <xdr:rowOff>114300</xdr:rowOff>
    </xdr:from>
    <xdr:to>
      <xdr:col>6</xdr:col>
      <xdr:colOff>808041</xdr:colOff>
      <xdr:row>9</xdr:row>
      <xdr:rowOff>400050</xdr:rowOff>
    </xdr:to>
    <xdr:sp macro="" textlink="">
      <xdr:nvSpPr>
        <xdr:cNvPr id="29" name="Rounded Rectangle 28"/>
        <xdr:cNvSpPr/>
      </xdr:nvSpPr>
      <xdr:spPr>
        <a:xfrm>
          <a:off x="8123241" y="32575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10</xdr:row>
      <xdr:rowOff>152400</xdr:rowOff>
    </xdr:from>
    <xdr:to>
      <xdr:col>6</xdr:col>
      <xdr:colOff>808041</xdr:colOff>
      <xdr:row>10</xdr:row>
      <xdr:rowOff>438150</xdr:rowOff>
    </xdr:to>
    <xdr:sp macro="" textlink="">
      <xdr:nvSpPr>
        <xdr:cNvPr id="30" name="Rounded Rectangle 29"/>
        <xdr:cNvSpPr/>
      </xdr:nvSpPr>
      <xdr:spPr>
        <a:xfrm>
          <a:off x="8123241" y="38004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14</xdr:row>
      <xdr:rowOff>161925</xdr:rowOff>
    </xdr:from>
    <xdr:to>
      <xdr:col>6</xdr:col>
      <xdr:colOff>808041</xdr:colOff>
      <xdr:row>14</xdr:row>
      <xdr:rowOff>447675</xdr:rowOff>
    </xdr:to>
    <xdr:sp macro="" textlink="">
      <xdr:nvSpPr>
        <xdr:cNvPr id="31" name="Rounded Rectangle 30"/>
        <xdr:cNvSpPr/>
      </xdr:nvSpPr>
      <xdr:spPr>
        <a:xfrm>
          <a:off x="8123241" y="57340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17</xdr:row>
      <xdr:rowOff>142875</xdr:rowOff>
    </xdr:from>
    <xdr:to>
      <xdr:col>6</xdr:col>
      <xdr:colOff>808041</xdr:colOff>
      <xdr:row>17</xdr:row>
      <xdr:rowOff>428625</xdr:rowOff>
    </xdr:to>
    <xdr:sp macro="" textlink="">
      <xdr:nvSpPr>
        <xdr:cNvPr id="32" name="Rounded Rectangle 31"/>
        <xdr:cNvSpPr/>
      </xdr:nvSpPr>
      <xdr:spPr>
        <a:xfrm>
          <a:off x="8123241" y="73152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12</xdr:row>
      <xdr:rowOff>123825</xdr:rowOff>
    </xdr:from>
    <xdr:to>
      <xdr:col>6</xdr:col>
      <xdr:colOff>808041</xdr:colOff>
      <xdr:row>12</xdr:row>
      <xdr:rowOff>409575</xdr:rowOff>
    </xdr:to>
    <xdr:sp macro="" textlink="">
      <xdr:nvSpPr>
        <xdr:cNvPr id="33" name="Rounded Rectangle 32"/>
        <xdr:cNvSpPr/>
      </xdr:nvSpPr>
      <xdr:spPr>
        <a:xfrm>
          <a:off x="8123241" y="474345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13</xdr:row>
      <xdr:rowOff>85725</xdr:rowOff>
    </xdr:from>
    <xdr:to>
      <xdr:col>6</xdr:col>
      <xdr:colOff>808041</xdr:colOff>
      <xdr:row>13</xdr:row>
      <xdr:rowOff>371475</xdr:rowOff>
    </xdr:to>
    <xdr:sp macro="" textlink="">
      <xdr:nvSpPr>
        <xdr:cNvPr id="34" name="Rounded Rectangle 33"/>
        <xdr:cNvSpPr/>
      </xdr:nvSpPr>
      <xdr:spPr>
        <a:xfrm>
          <a:off x="8123241" y="5219700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11</xdr:row>
      <xdr:rowOff>85725</xdr:rowOff>
    </xdr:from>
    <xdr:to>
      <xdr:col>6</xdr:col>
      <xdr:colOff>808041</xdr:colOff>
      <xdr:row>11</xdr:row>
      <xdr:rowOff>371475</xdr:rowOff>
    </xdr:to>
    <xdr:sp macro="" textlink="">
      <xdr:nvSpPr>
        <xdr:cNvPr id="35" name="Rounded Rectangle 34"/>
        <xdr:cNvSpPr/>
      </xdr:nvSpPr>
      <xdr:spPr>
        <a:xfrm>
          <a:off x="8123241" y="42576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217491</xdr:colOff>
      <xdr:row>19</xdr:row>
      <xdr:rowOff>95250</xdr:rowOff>
    </xdr:from>
    <xdr:to>
      <xdr:col>6</xdr:col>
      <xdr:colOff>808041</xdr:colOff>
      <xdr:row>19</xdr:row>
      <xdr:rowOff>381000</xdr:rowOff>
    </xdr:to>
    <xdr:sp macro="" textlink="">
      <xdr:nvSpPr>
        <xdr:cNvPr id="36" name="Rounded Rectangle 35"/>
        <xdr:cNvSpPr/>
      </xdr:nvSpPr>
      <xdr:spPr>
        <a:xfrm>
          <a:off x="8123241" y="83343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225429</xdr:colOff>
      <xdr:row>15</xdr:row>
      <xdr:rowOff>104775</xdr:rowOff>
    </xdr:from>
    <xdr:to>
      <xdr:col>6</xdr:col>
      <xdr:colOff>815979</xdr:colOff>
      <xdr:row>15</xdr:row>
      <xdr:rowOff>390525</xdr:rowOff>
    </xdr:to>
    <xdr:sp macro="" textlink="">
      <xdr:nvSpPr>
        <xdr:cNvPr id="37" name="Rounded Rectangle 36"/>
        <xdr:cNvSpPr/>
      </xdr:nvSpPr>
      <xdr:spPr>
        <a:xfrm>
          <a:off x="8131179" y="6238875"/>
          <a:ext cx="59055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8</xdr:col>
      <xdr:colOff>238126</xdr:colOff>
      <xdr:row>0</xdr:row>
      <xdr:rowOff>0</xdr:rowOff>
    </xdr:from>
    <xdr:to>
      <xdr:col>13</xdr:col>
      <xdr:colOff>230778</xdr:colOff>
      <xdr:row>5</xdr:row>
      <xdr:rowOff>295275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277476" y="0"/>
          <a:ext cx="3040652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Normal="100" workbookViewId="0">
      <pane ySplit="5" topLeftCell="A15" activePane="bottomLeft" state="frozen"/>
      <selection pane="bottomLeft" activeCell="D15" sqref="D15"/>
    </sheetView>
  </sheetViews>
  <sheetFormatPr defaultRowHeight="15" x14ac:dyDescent="0.25"/>
  <cols>
    <col min="1" max="1" width="12.42578125" style="1" customWidth="1"/>
    <col min="2" max="2" width="36.28515625" style="2" customWidth="1"/>
    <col min="3" max="3" width="21.28515625" style="2" customWidth="1"/>
    <col min="4" max="4" width="12" customWidth="1"/>
    <col min="5" max="5" width="19.140625" customWidth="1"/>
    <col min="6" max="6" width="17.42578125" customWidth="1"/>
    <col min="7" max="7" width="15" customWidth="1"/>
    <col min="8" max="8" width="17" customWidth="1"/>
  </cols>
  <sheetData>
    <row r="1" spans="1:8" s="7" customFormat="1" ht="36" customHeight="1" x14ac:dyDescent="0.2">
      <c r="A1" s="117" t="s">
        <v>19</v>
      </c>
      <c r="B1" s="118"/>
      <c r="C1" s="118"/>
      <c r="D1" s="118"/>
      <c r="E1" s="118"/>
      <c r="F1" s="118"/>
      <c r="G1" s="118"/>
      <c r="H1" s="118"/>
    </row>
    <row r="2" spans="1:8" s="7" customFormat="1" ht="24" customHeight="1" x14ac:dyDescent="0.2">
      <c r="A2" s="119" t="s">
        <v>30</v>
      </c>
      <c r="B2" s="119"/>
      <c r="C2" s="119"/>
      <c r="D2" s="119"/>
      <c r="E2" s="119"/>
      <c r="F2" s="119"/>
      <c r="G2" s="119"/>
      <c r="H2" s="119"/>
    </row>
    <row r="3" spans="1:8" s="7" customFormat="1" ht="39" customHeight="1" x14ac:dyDescent="0.2">
      <c r="A3" s="119" t="s">
        <v>31</v>
      </c>
      <c r="B3" s="119"/>
      <c r="C3" s="119"/>
      <c r="D3" s="119"/>
      <c r="E3" s="119"/>
      <c r="F3" s="119"/>
      <c r="G3" s="119"/>
      <c r="H3" s="119"/>
    </row>
    <row r="4" spans="1:8" s="7" customFormat="1" ht="36" customHeight="1" x14ac:dyDescent="0.2">
      <c r="A4" s="119" t="s">
        <v>33</v>
      </c>
      <c r="B4" s="119"/>
      <c r="C4" s="119"/>
      <c r="D4" s="119"/>
      <c r="E4" s="119"/>
      <c r="F4" s="119"/>
      <c r="G4" s="119"/>
      <c r="H4" s="119"/>
    </row>
    <row r="5" spans="1:8" s="65" customFormat="1" ht="35.25" customHeight="1" thickBot="1" x14ac:dyDescent="0.3">
      <c r="A5" s="120" t="s">
        <v>13</v>
      </c>
      <c r="B5" s="120"/>
      <c r="C5" s="120"/>
      <c r="D5" s="120"/>
      <c r="E5" s="120"/>
      <c r="F5" s="120"/>
      <c r="G5" s="120"/>
      <c r="H5" s="120"/>
    </row>
    <row r="6" spans="1:8" ht="7.5" customHeight="1" x14ac:dyDescent="0.25">
      <c r="A6" s="132" t="s">
        <v>0</v>
      </c>
      <c r="B6" s="135" t="s">
        <v>1</v>
      </c>
      <c r="C6" s="138" t="s">
        <v>17</v>
      </c>
      <c r="D6" s="141" t="s">
        <v>2</v>
      </c>
      <c r="E6" s="141"/>
      <c r="F6" s="144" t="s">
        <v>18</v>
      </c>
      <c r="G6" s="121" t="s">
        <v>16</v>
      </c>
      <c r="H6" s="124" t="s">
        <v>24</v>
      </c>
    </row>
    <row r="7" spans="1:8" x14ac:dyDescent="0.25">
      <c r="A7" s="133"/>
      <c r="B7" s="136"/>
      <c r="C7" s="139"/>
      <c r="D7" s="142"/>
      <c r="E7" s="142"/>
      <c r="F7" s="145"/>
      <c r="G7" s="122"/>
      <c r="H7" s="125"/>
    </row>
    <row r="8" spans="1:8" s="7" customFormat="1" ht="54.75" customHeight="1" thickBot="1" x14ac:dyDescent="0.25">
      <c r="A8" s="134"/>
      <c r="B8" s="137"/>
      <c r="C8" s="140"/>
      <c r="D8" s="143"/>
      <c r="E8" s="143"/>
      <c r="F8" s="146"/>
      <c r="G8" s="123"/>
      <c r="H8" s="126"/>
    </row>
    <row r="9" spans="1:8" s="7" customFormat="1" ht="39.75" customHeight="1" x14ac:dyDescent="0.2">
      <c r="A9" s="32"/>
      <c r="B9" s="8" t="s">
        <v>5</v>
      </c>
      <c r="C9" s="24">
        <v>10.199999999999999</v>
      </c>
      <c r="D9" s="63">
        <f>D13+D14+D16</f>
        <v>0</v>
      </c>
      <c r="E9" s="64" t="s">
        <v>27</v>
      </c>
      <c r="F9" s="27">
        <f t="shared" ref="F9:F19" si="0">D9*C9</f>
        <v>0</v>
      </c>
      <c r="G9" s="60">
        <v>0</v>
      </c>
      <c r="H9" s="61" t="str">
        <f t="shared" ref="H9:H19" si="1">IF(ISERROR((F9-G9)/F9),"0.0%",(F9-G9)/F9)</f>
        <v>0.0%</v>
      </c>
    </row>
    <row r="10" spans="1:8" s="7" customFormat="1" ht="41.25" customHeight="1" x14ac:dyDescent="0.2">
      <c r="A10" s="32"/>
      <c r="B10" s="8" t="s">
        <v>6</v>
      </c>
      <c r="C10" s="24">
        <v>13.8</v>
      </c>
      <c r="D10" s="63">
        <f>D13+D14+D16</f>
        <v>0</v>
      </c>
      <c r="E10" s="64" t="s">
        <v>27</v>
      </c>
      <c r="F10" s="27">
        <f t="shared" si="0"/>
        <v>0</v>
      </c>
      <c r="G10" s="30">
        <v>0</v>
      </c>
      <c r="H10" s="23" t="str">
        <f t="shared" si="1"/>
        <v>0.0%</v>
      </c>
    </row>
    <row r="11" spans="1:8" s="7" customFormat="1" ht="35.25" customHeight="1" x14ac:dyDescent="0.2">
      <c r="A11" s="32"/>
      <c r="B11" s="8" t="s">
        <v>10</v>
      </c>
      <c r="C11" s="24">
        <v>9.1</v>
      </c>
      <c r="D11" s="63">
        <f>D19</f>
        <v>0</v>
      </c>
      <c r="E11" s="64" t="s">
        <v>28</v>
      </c>
      <c r="F11" s="27">
        <f>D11*C11</f>
        <v>0</v>
      </c>
      <c r="G11" s="30">
        <v>0</v>
      </c>
      <c r="H11" s="23" t="str">
        <f t="shared" si="1"/>
        <v>0.0%</v>
      </c>
    </row>
    <row r="12" spans="1:8" s="7" customFormat="1" ht="40.5" customHeight="1" x14ac:dyDescent="0.2">
      <c r="A12" s="32"/>
      <c r="B12" s="8" t="s">
        <v>8</v>
      </c>
      <c r="C12" s="24">
        <v>30.8</v>
      </c>
      <c r="D12" s="17">
        <v>0</v>
      </c>
      <c r="E12" s="22" t="s">
        <v>15</v>
      </c>
      <c r="F12" s="27">
        <f t="shared" si="0"/>
        <v>0</v>
      </c>
      <c r="G12" s="30">
        <v>0</v>
      </c>
      <c r="H12" s="23" t="str">
        <f t="shared" si="1"/>
        <v>0.0%</v>
      </c>
    </row>
    <row r="13" spans="1:8" s="7" customFormat="1" ht="34.5" customHeight="1" x14ac:dyDescent="0.2">
      <c r="A13" s="32"/>
      <c r="B13" s="8" t="s">
        <v>9</v>
      </c>
      <c r="C13" s="57">
        <v>74</v>
      </c>
      <c r="D13" s="17">
        <v>0</v>
      </c>
      <c r="E13" s="22" t="s">
        <v>15</v>
      </c>
      <c r="F13" s="27">
        <f t="shared" si="0"/>
        <v>0</v>
      </c>
      <c r="G13" s="30">
        <v>0</v>
      </c>
      <c r="H13" s="23" t="str">
        <f t="shared" si="1"/>
        <v>0.0%</v>
      </c>
    </row>
    <row r="14" spans="1:8" s="7" customFormat="1" ht="44.25" customHeight="1" x14ac:dyDescent="0.2">
      <c r="A14" s="32"/>
      <c r="B14" s="8" t="s">
        <v>7</v>
      </c>
      <c r="C14" s="24">
        <v>37.4</v>
      </c>
      <c r="D14" s="17">
        <v>0</v>
      </c>
      <c r="E14" s="22" t="s">
        <v>15</v>
      </c>
      <c r="F14" s="27">
        <f t="shared" si="0"/>
        <v>0</v>
      </c>
      <c r="G14" s="30">
        <v>0</v>
      </c>
      <c r="H14" s="23" t="str">
        <f t="shared" si="1"/>
        <v>0.0%</v>
      </c>
    </row>
    <row r="15" spans="1:8" s="7" customFormat="1" ht="36" customHeight="1" x14ac:dyDescent="0.2">
      <c r="A15" s="32"/>
      <c r="B15" s="8" t="s">
        <v>12</v>
      </c>
      <c r="C15" s="24">
        <v>12.2</v>
      </c>
      <c r="D15" s="17">
        <v>0</v>
      </c>
      <c r="E15" s="22" t="s">
        <v>14</v>
      </c>
      <c r="F15" s="27">
        <f t="shared" si="0"/>
        <v>0</v>
      </c>
      <c r="G15" s="30">
        <v>0</v>
      </c>
      <c r="H15" s="23" t="str">
        <f t="shared" si="1"/>
        <v>0.0%</v>
      </c>
    </row>
    <row r="16" spans="1:8" s="7" customFormat="1" ht="45.75" customHeight="1" x14ac:dyDescent="0.2">
      <c r="A16" s="32"/>
      <c r="B16" s="8" t="s">
        <v>4</v>
      </c>
      <c r="C16" s="24">
        <v>31.7</v>
      </c>
      <c r="D16" s="17">
        <v>0</v>
      </c>
      <c r="E16" s="22" t="s">
        <v>15</v>
      </c>
      <c r="F16" s="27">
        <f t="shared" si="0"/>
        <v>0</v>
      </c>
      <c r="G16" s="30">
        <v>0</v>
      </c>
      <c r="H16" s="23" t="str">
        <f t="shared" si="1"/>
        <v>0.0%</v>
      </c>
    </row>
    <row r="17" spans="1:17" s="7" customFormat="1" ht="45.75" customHeight="1" x14ac:dyDescent="0.2">
      <c r="A17" s="32"/>
      <c r="B17" s="9" t="s">
        <v>29</v>
      </c>
      <c r="C17" s="24">
        <v>18.399999999999999</v>
      </c>
      <c r="D17" s="17">
        <v>0</v>
      </c>
      <c r="E17" s="22" t="s">
        <v>15</v>
      </c>
      <c r="F17" s="27">
        <f t="shared" si="0"/>
        <v>0</v>
      </c>
      <c r="G17" s="30">
        <v>0</v>
      </c>
      <c r="H17" s="23" t="str">
        <f t="shared" si="1"/>
        <v>0.0%</v>
      </c>
    </row>
    <row r="18" spans="1:17" s="7" customFormat="1" ht="38.25" customHeight="1" x14ac:dyDescent="0.2">
      <c r="A18" s="33"/>
      <c r="B18" s="8" t="s">
        <v>3</v>
      </c>
      <c r="C18" s="24">
        <v>66.5</v>
      </c>
      <c r="D18" s="17">
        <v>0</v>
      </c>
      <c r="E18" s="22" t="s">
        <v>15</v>
      </c>
      <c r="F18" s="27">
        <f t="shared" si="0"/>
        <v>0</v>
      </c>
      <c r="G18" s="30">
        <v>0</v>
      </c>
      <c r="H18" s="23" t="str">
        <f t="shared" si="1"/>
        <v>0.0%</v>
      </c>
    </row>
    <row r="19" spans="1:17" s="7" customFormat="1" ht="36" customHeight="1" thickBot="1" x14ac:dyDescent="0.25">
      <c r="A19" s="34"/>
      <c r="B19" s="35" t="s">
        <v>11</v>
      </c>
      <c r="C19" s="25">
        <v>11.3</v>
      </c>
      <c r="D19" s="26">
        <v>0</v>
      </c>
      <c r="E19" s="28" t="s">
        <v>14</v>
      </c>
      <c r="F19" s="29">
        <f t="shared" si="0"/>
        <v>0</v>
      </c>
      <c r="G19" s="31">
        <v>0</v>
      </c>
      <c r="H19" s="62" t="str">
        <f t="shared" si="1"/>
        <v>0.0%</v>
      </c>
    </row>
    <row r="20" spans="1:17" s="7" customFormat="1" ht="18.75" customHeight="1" thickBot="1" x14ac:dyDescent="0.25">
      <c r="A20" s="36"/>
      <c r="B20" s="36"/>
      <c r="C20" s="36"/>
      <c r="D20" s="36"/>
      <c r="E20" s="36"/>
      <c r="F20" s="36"/>
      <c r="G20" s="36"/>
      <c r="H20" s="36"/>
    </row>
    <row r="21" spans="1:17" s="11" customFormat="1" ht="35.25" customHeight="1" x14ac:dyDescent="0.35">
      <c r="A21" s="40" t="s">
        <v>21</v>
      </c>
      <c r="B21" s="41"/>
      <c r="C21" s="42"/>
      <c r="D21" s="43"/>
      <c r="E21" s="50"/>
      <c r="F21" s="66">
        <f>SUM(F9:F19)/86400</f>
        <v>0</v>
      </c>
      <c r="G21" s="12"/>
      <c r="H21" s="12"/>
      <c r="I21" s="13"/>
      <c r="J21" s="10"/>
    </row>
    <row r="22" spans="1:17" s="11" customFormat="1" ht="23.25" x14ac:dyDescent="0.35">
      <c r="A22" s="58" t="s">
        <v>22</v>
      </c>
      <c r="B22" s="44"/>
      <c r="C22" s="45"/>
      <c r="D22" s="14"/>
      <c r="E22" s="51"/>
      <c r="F22" s="67">
        <f>SUM(G9:G19)/86400</f>
        <v>0</v>
      </c>
      <c r="H22" s="12"/>
      <c r="I22" s="15"/>
      <c r="J22" s="10"/>
    </row>
    <row r="23" spans="1:17" s="11" customFormat="1" ht="30" x14ac:dyDescent="0.4">
      <c r="A23" s="127" t="s">
        <v>23</v>
      </c>
      <c r="B23" s="128"/>
      <c r="C23" s="128"/>
      <c r="D23" s="128"/>
      <c r="E23" s="129"/>
      <c r="F23" s="68" t="str">
        <f>IF(ISERROR((F21-F22)/F21),"0.0%",(F21-F22)/F21)</f>
        <v>0.0%</v>
      </c>
      <c r="G23" s="19"/>
      <c r="I23" s="16"/>
      <c r="J23" s="10"/>
    </row>
    <row r="24" spans="1:17" ht="15.75" thickBot="1" x14ac:dyDescent="0.3">
      <c r="A24" s="46"/>
      <c r="B24" s="47"/>
      <c r="C24" s="47"/>
      <c r="D24" s="48"/>
      <c r="E24" s="49"/>
      <c r="F24" s="97" t="str">
        <f>IF(ISERROR((F21-F22)/F21),"",IF(F23&lt;0,"less productive",IF(F23=0,"","more productive")))</f>
        <v/>
      </c>
      <c r="G24" s="6"/>
      <c r="H24" s="6"/>
    </row>
    <row r="25" spans="1:17" x14ac:dyDescent="0.25">
      <c r="A25" s="52"/>
      <c r="B25" s="53"/>
      <c r="C25" s="53"/>
      <c r="D25" s="54"/>
      <c r="E25" s="54"/>
      <c r="F25" s="54"/>
      <c r="G25" s="6"/>
      <c r="H25" s="6"/>
    </row>
    <row r="26" spans="1:17" s="37" customFormat="1" ht="21" customHeight="1" thickBot="1" x14ac:dyDescent="0.3">
      <c r="A26" s="38" t="s">
        <v>20</v>
      </c>
      <c r="C26" s="39"/>
      <c r="D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s="37" customFormat="1" ht="16.5" thickBot="1" x14ac:dyDescent="0.3">
      <c r="A27" s="56"/>
      <c r="B27" s="59" t="s">
        <v>25</v>
      </c>
      <c r="C27" s="39"/>
      <c r="D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s="37" customFormat="1" ht="15" customHeight="1" thickBot="1" x14ac:dyDescent="0.3">
      <c r="A28" s="55"/>
      <c r="B28" s="59" t="s">
        <v>26</v>
      </c>
      <c r="C28" s="39"/>
      <c r="D28" s="39"/>
      <c r="F28" s="39"/>
      <c r="G28" s="39"/>
      <c r="H28" s="39"/>
      <c r="I28" s="130"/>
      <c r="J28" s="130"/>
      <c r="K28" s="130"/>
      <c r="L28" s="130"/>
      <c r="M28" s="130"/>
      <c r="N28" s="130"/>
      <c r="O28" s="39"/>
      <c r="P28" s="39"/>
      <c r="Q28" s="39"/>
    </row>
    <row r="29" spans="1:17" x14ac:dyDescent="0.25">
      <c r="A29" s="4"/>
      <c r="B29" s="5"/>
      <c r="C29" s="18"/>
      <c r="D29" s="3"/>
      <c r="E29" s="3"/>
      <c r="F29" s="20"/>
      <c r="G29" s="6"/>
      <c r="H29" s="3"/>
    </row>
    <row r="30" spans="1:17" x14ac:dyDescent="0.25">
      <c r="A30" s="4"/>
      <c r="B30" s="5"/>
      <c r="C30" s="5"/>
      <c r="D30" s="6"/>
      <c r="E30" s="6"/>
      <c r="F30" s="21"/>
      <c r="G30" s="131" t="s">
        <v>34</v>
      </c>
      <c r="H30" s="131"/>
      <c r="I30" s="6"/>
    </row>
    <row r="31" spans="1:17" x14ac:dyDescent="0.25">
      <c r="A31" s="4"/>
      <c r="B31" s="5"/>
      <c r="C31" s="5"/>
      <c r="D31" s="6"/>
      <c r="E31" s="6"/>
      <c r="F31" s="21"/>
      <c r="G31" s="21"/>
      <c r="H31" s="6"/>
      <c r="I31" s="6"/>
    </row>
    <row r="32" spans="1:17" x14ac:dyDescent="0.25">
      <c r="A32" s="4"/>
      <c r="B32" s="5"/>
      <c r="C32" s="5"/>
      <c r="D32" s="6"/>
      <c r="E32" s="6"/>
      <c r="F32" s="21"/>
      <c r="G32" s="21"/>
      <c r="H32" s="6"/>
      <c r="I32" s="6"/>
    </row>
    <row r="33" spans="1:9" x14ac:dyDescent="0.25">
      <c r="A33" s="4"/>
      <c r="B33" s="5"/>
      <c r="C33" s="5"/>
      <c r="D33" s="6"/>
      <c r="E33" s="6"/>
      <c r="F33" s="21"/>
      <c r="G33" s="21"/>
      <c r="H33" s="6"/>
      <c r="I33" s="6"/>
    </row>
    <row r="34" spans="1:9" x14ac:dyDescent="0.25">
      <c r="A34" s="4"/>
      <c r="B34" s="5"/>
      <c r="C34" s="5"/>
      <c r="D34" s="6"/>
      <c r="E34" s="6"/>
      <c r="F34" s="21"/>
      <c r="G34" s="3"/>
      <c r="H34" s="6"/>
      <c r="I34" s="6"/>
    </row>
    <row r="35" spans="1:9" x14ac:dyDescent="0.25">
      <c r="A35" s="4"/>
      <c r="B35" s="5"/>
      <c r="C35" s="5"/>
      <c r="D35" s="6"/>
      <c r="E35" s="6"/>
      <c r="F35" s="20"/>
      <c r="G35" s="6"/>
      <c r="H35" s="6"/>
      <c r="I35" s="6"/>
    </row>
    <row r="36" spans="1:9" x14ac:dyDescent="0.25">
      <c r="A36" s="4"/>
      <c r="B36" s="5"/>
      <c r="C36" s="5"/>
      <c r="D36" s="6"/>
      <c r="E36" s="6"/>
      <c r="F36" s="6"/>
      <c r="G36" s="6"/>
      <c r="H36" s="6"/>
      <c r="I36" s="6"/>
    </row>
    <row r="37" spans="1:9" x14ac:dyDescent="0.25">
      <c r="A37" s="4"/>
      <c r="B37" s="5"/>
      <c r="C37" s="5"/>
      <c r="D37" s="6"/>
      <c r="E37" s="6"/>
      <c r="F37" s="6"/>
      <c r="G37" s="6"/>
      <c r="H37" s="6"/>
      <c r="I37" s="6"/>
    </row>
    <row r="38" spans="1:9" x14ac:dyDescent="0.25">
      <c r="A38" s="4"/>
      <c r="B38" s="5"/>
      <c r="C38" s="5"/>
      <c r="D38" s="6"/>
      <c r="E38" s="6"/>
      <c r="F38" s="6"/>
      <c r="G38" s="6"/>
      <c r="H38" s="6"/>
      <c r="I38" s="6"/>
    </row>
    <row r="39" spans="1:9" x14ac:dyDescent="0.25">
      <c r="A39" s="4"/>
      <c r="B39" s="5"/>
      <c r="C39" s="18"/>
      <c r="D39" s="3"/>
      <c r="E39" s="3"/>
      <c r="F39" s="6"/>
      <c r="G39" s="3"/>
      <c r="H39" s="3"/>
    </row>
    <row r="40" spans="1:9" x14ac:dyDescent="0.25">
      <c r="A40" s="4"/>
      <c r="B40" s="5"/>
      <c r="C40" s="18"/>
      <c r="D40" s="3"/>
      <c r="E40" s="3"/>
      <c r="F40" s="3"/>
      <c r="G40" s="3"/>
      <c r="H40" s="3"/>
    </row>
    <row r="41" spans="1:9" x14ac:dyDescent="0.25">
      <c r="C41" s="18"/>
      <c r="D41" s="3"/>
      <c r="E41" s="3"/>
      <c r="F41" s="3"/>
      <c r="G41" s="3"/>
      <c r="H41" s="3"/>
    </row>
    <row r="42" spans="1:9" x14ac:dyDescent="0.25">
      <c r="C42" s="18"/>
      <c r="D42" s="3"/>
      <c r="E42" s="3"/>
      <c r="F42" s="3"/>
      <c r="G42" s="3"/>
      <c r="H42" s="3"/>
    </row>
    <row r="43" spans="1:9" x14ac:dyDescent="0.25">
      <c r="C43" s="18"/>
      <c r="D43" s="3"/>
      <c r="E43" s="3"/>
      <c r="F43" s="3"/>
      <c r="G43" s="3"/>
      <c r="H43" s="3"/>
    </row>
    <row r="44" spans="1:9" x14ac:dyDescent="0.25">
      <c r="C44" s="18"/>
      <c r="D44" s="3"/>
      <c r="E44" s="3"/>
      <c r="F44" s="3"/>
      <c r="G44" s="3"/>
      <c r="H44" s="3"/>
    </row>
    <row r="45" spans="1:9" x14ac:dyDescent="0.25">
      <c r="C45" s="18"/>
      <c r="D45" s="3"/>
      <c r="E45" s="3"/>
      <c r="F45" s="3"/>
      <c r="G45" s="3"/>
      <c r="H45" s="3"/>
    </row>
    <row r="46" spans="1:9" x14ac:dyDescent="0.25">
      <c r="F46" s="3"/>
    </row>
  </sheetData>
  <sheetProtection sheet="1" objects="1" scenarios="1" selectLockedCells="1"/>
  <mergeCells count="15">
    <mergeCell ref="G6:G8"/>
    <mergeCell ref="H6:H8"/>
    <mergeCell ref="A23:E23"/>
    <mergeCell ref="I28:N28"/>
    <mergeCell ref="G30:H30"/>
    <mergeCell ref="A6:A8"/>
    <mergeCell ref="B6:B8"/>
    <mergeCell ref="C6:C8"/>
    <mergeCell ref="D6:E8"/>
    <mergeCell ref="F6:F8"/>
    <mergeCell ref="A1:H1"/>
    <mergeCell ref="A2:H2"/>
    <mergeCell ref="A3:H3"/>
    <mergeCell ref="A4:H4"/>
    <mergeCell ref="A5:H5"/>
  </mergeCells>
  <conditionalFormatting sqref="F23 H9:H19">
    <cfRule type="cellIs" dxfId="23" priority="38" operator="greaterThan">
      <formula>0</formula>
    </cfRule>
  </conditionalFormatting>
  <conditionalFormatting sqref="F23 H9:H19">
    <cfRule type="cellIs" dxfId="22" priority="37" operator="lessThan">
      <formula>-0.00000000000001</formula>
    </cfRule>
  </conditionalFormatting>
  <conditionalFormatting sqref="F23"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F23 H9:H19">
    <cfRule type="containsText" dxfId="19" priority="34" operator="containsText" text="0.0%">
      <formula>NOT(ISERROR(SEARCH("0.0%",F9)))</formula>
    </cfRule>
  </conditionalFormatting>
  <conditionalFormatting sqref="F24">
    <cfRule type="containsText" dxfId="18" priority="1" operator="containsText" text="more productive">
      <formula>NOT(ISERROR(SEARCH("more productive",F24)))</formula>
    </cfRule>
    <cfRule type="containsText" dxfId="17" priority="2" operator="containsText" text="less productive">
      <formula>NOT(ISERROR(SEARCH("less productive",F24)))</formula>
    </cfRule>
    <cfRule type="containsText" priority="8" operator="containsText" text="more productive">
      <formula>NOT(ISERROR(SEARCH("more productive",F24)))</formula>
    </cfRule>
  </conditionalFormatting>
  <conditionalFormatting sqref="F24">
    <cfRule type="cellIs" dxfId="16" priority="7" operator="greaterThan">
      <formula>0</formula>
    </cfRule>
  </conditionalFormatting>
  <conditionalFormatting sqref="F24">
    <cfRule type="cellIs" dxfId="15" priority="6" operator="lessThan">
      <formula>-0.00000000000001</formula>
    </cfRule>
  </conditionalFormatting>
  <conditionalFormatting sqref="F24">
    <cfRule type="cellIs" dxfId="14" priority="4" operator="lessThan">
      <formula>0</formula>
    </cfRule>
    <cfRule type="cellIs" dxfId="13" priority="5" operator="greaterThan">
      <formula>0</formula>
    </cfRule>
  </conditionalFormatting>
  <conditionalFormatting sqref="F24">
    <cfRule type="containsText" dxfId="12" priority="3" operator="containsText" text="0.0%">
      <formula>NOT(ISERROR(SEARCH("0.0%",F24)))</formula>
    </cfRule>
  </conditionalFormatting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tabSelected="1" zoomScaleNormal="100" workbookViewId="0">
      <pane ySplit="6" topLeftCell="A7" activePane="bottomLeft" state="frozen"/>
      <selection pane="bottomLeft" activeCell="D11" sqref="D11"/>
    </sheetView>
  </sheetViews>
  <sheetFormatPr defaultRowHeight="15" x14ac:dyDescent="0.25"/>
  <cols>
    <col min="1" max="1" width="12.42578125" style="114" customWidth="1"/>
    <col min="2" max="2" width="36.28515625" style="115" customWidth="1"/>
    <col min="3" max="3" width="21.28515625" style="115" customWidth="1"/>
    <col min="4" max="4" width="12" style="116" customWidth="1"/>
    <col min="5" max="5" width="19.140625" style="116" customWidth="1"/>
    <col min="6" max="6" width="17.42578125" style="116" customWidth="1"/>
    <col min="7" max="7" width="15" style="116" customWidth="1"/>
    <col min="8" max="8" width="17" style="116" customWidth="1"/>
  </cols>
  <sheetData>
    <row r="1" spans="1:8" s="7" customFormat="1" ht="36" customHeight="1" x14ac:dyDescent="0.2">
      <c r="A1" s="147" t="s">
        <v>19</v>
      </c>
      <c r="B1" s="148"/>
      <c r="C1" s="148"/>
      <c r="D1" s="148"/>
      <c r="E1" s="148"/>
      <c r="F1" s="148"/>
      <c r="G1" s="148"/>
      <c r="H1" s="148"/>
    </row>
    <row r="2" spans="1:8" s="7" customFormat="1" ht="24" customHeight="1" x14ac:dyDescent="0.2">
      <c r="A2" s="149" t="s">
        <v>30</v>
      </c>
      <c r="B2" s="149"/>
      <c r="C2" s="149"/>
      <c r="D2" s="149"/>
      <c r="E2" s="149"/>
      <c r="F2" s="149"/>
      <c r="G2" s="149"/>
      <c r="H2" s="149"/>
    </row>
    <row r="3" spans="1:8" s="7" customFormat="1" ht="39" customHeight="1" x14ac:dyDescent="0.2">
      <c r="A3" s="149" t="s">
        <v>31</v>
      </c>
      <c r="B3" s="149"/>
      <c r="C3" s="149"/>
      <c r="D3" s="149"/>
      <c r="E3" s="149"/>
      <c r="F3" s="149"/>
      <c r="G3" s="149"/>
      <c r="H3" s="149"/>
    </row>
    <row r="4" spans="1:8" s="7" customFormat="1" ht="28.5" customHeight="1" x14ac:dyDescent="0.2">
      <c r="A4" s="149" t="s">
        <v>36</v>
      </c>
      <c r="B4" s="149"/>
      <c r="C4" s="149"/>
      <c r="D4" s="149"/>
      <c r="E4" s="149"/>
      <c r="F4" s="149"/>
      <c r="G4" s="149"/>
      <c r="H4" s="149"/>
    </row>
    <row r="5" spans="1:8" s="7" customFormat="1" ht="14.25" x14ac:dyDescent="0.2">
      <c r="A5" s="151" t="s">
        <v>37</v>
      </c>
      <c r="B5" s="151"/>
      <c r="C5" s="151"/>
      <c r="D5" s="151"/>
      <c r="E5" s="151"/>
      <c r="F5" s="151"/>
      <c r="G5" s="151"/>
      <c r="H5" s="151"/>
    </row>
    <row r="6" spans="1:8" s="65" customFormat="1" ht="35.25" customHeight="1" thickBot="1" x14ac:dyDescent="0.3">
      <c r="A6" s="150" t="s">
        <v>32</v>
      </c>
      <c r="B6" s="150"/>
      <c r="C6" s="150"/>
      <c r="D6" s="150"/>
      <c r="E6" s="150"/>
      <c r="F6" s="150"/>
      <c r="G6" s="150"/>
      <c r="H6" s="150"/>
    </row>
    <row r="7" spans="1:8" ht="7.5" customHeight="1" x14ac:dyDescent="0.25">
      <c r="A7" s="162" t="s">
        <v>0</v>
      </c>
      <c r="B7" s="165" t="s">
        <v>1</v>
      </c>
      <c r="C7" s="168" t="s">
        <v>17</v>
      </c>
      <c r="D7" s="171" t="s">
        <v>2</v>
      </c>
      <c r="E7" s="171"/>
      <c r="F7" s="174" t="s">
        <v>18</v>
      </c>
      <c r="G7" s="152" t="s">
        <v>16</v>
      </c>
      <c r="H7" s="155" t="s">
        <v>24</v>
      </c>
    </row>
    <row r="8" spans="1:8" x14ac:dyDescent="0.25">
      <c r="A8" s="163"/>
      <c r="B8" s="166"/>
      <c r="C8" s="169"/>
      <c r="D8" s="172"/>
      <c r="E8" s="172"/>
      <c r="F8" s="175"/>
      <c r="G8" s="153"/>
      <c r="H8" s="156"/>
    </row>
    <row r="9" spans="1:8" s="7" customFormat="1" ht="54.75" customHeight="1" thickBot="1" x14ac:dyDescent="0.25">
      <c r="A9" s="164"/>
      <c r="B9" s="167"/>
      <c r="C9" s="170"/>
      <c r="D9" s="173"/>
      <c r="E9" s="173"/>
      <c r="F9" s="176"/>
      <c r="G9" s="154"/>
      <c r="H9" s="157"/>
    </row>
    <row r="10" spans="1:8" s="7" customFormat="1" ht="39.75" customHeight="1" x14ac:dyDescent="0.2">
      <c r="A10" s="69"/>
      <c r="B10" s="70" t="s">
        <v>5</v>
      </c>
      <c r="C10" s="71">
        <v>10.199999999999999</v>
      </c>
      <c r="D10" s="63">
        <f>D14+D15+D17</f>
        <v>10</v>
      </c>
      <c r="E10" s="64" t="s">
        <v>27</v>
      </c>
      <c r="F10" s="72">
        <f t="shared" ref="F10:F20" si="0">D10*C10</f>
        <v>102</v>
      </c>
      <c r="G10" s="73">
        <v>111</v>
      </c>
      <c r="H10" s="74">
        <f t="shared" ref="H10:H20" si="1">IF(ISERROR((F10-G10)/F10),"0.0%",(F10-G10)/F10)</f>
        <v>-8.8235294117647065E-2</v>
      </c>
    </row>
    <row r="11" spans="1:8" s="7" customFormat="1" ht="41.25" customHeight="1" x14ac:dyDescent="0.2">
      <c r="A11" s="69"/>
      <c r="B11" s="70" t="s">
        <v>6</v>
      </c>
      <c r="C11" s="71">
        <v>13.8</v>
      </c>
      <c r="D11" s="63">
        <f>D14+D15+D17</f>
        <v>10</v>
      </c>
      <c r="E11" s="64" t="s">
        <v>27</v>
      </c>
      <c r="F11" s="72">
        <f t="shared" si="0"/>
        <v>138</v>
      </c>
      <c r="G11" s="75">
        <v>145</v>
      </c>
      <c r="H11" s="76">
        <f t="shared" si="1"/>
        <v>-5.0724637681159424E-2</v>
      </c>
    </row>
    <row r="12" spans="1:8" s="7" customFormat="1" ht="35.25" customHeight="1" x14ac:dyDescent="0.2">
      <c r="A12" s="69"/>
      <c r="B12" s="70" t="s">
        <v>10</v>
      </c>
      <c r="C12" s="71">
        <v>9.1</v>
      </c>
      <c r="D12" s="63">
        <f>D20</f>
        <v>25</v>
      </c>
      <c r="E12" s="64" t="s">
        <v>28</v>
      </c>
      <c r="F12" s="72">
        <f t="shared" si="0"/>
        <v>227.5</v>
      </c>
      <c r="G12" s="75">
        <v>212</v>
      </c>
      <c r="H12" s="76">
        <f t="shared" si="1"/>
        <v>6.8131868131868126E-2</v>
      </c>
    </row>
    <row r="13" spans="1:8" s="7" customFormat="1" ht="40.5" customHeight="1" x14ac:dyDescent="0.2">
      <c r="A13" s="69"/>
      <c r="B13" s="70" t="s">
        <v>8</v>
      </c>
      <c r="C13" s="71">
        <v>30.8</v>
      </c>
      <c r="D13" s="63">
        <v>7</v>
      </c>
      <c r="E13" s="22" t="s">
        <v>15</v>
      </c>
      <c r="F13" s="72">
        <f t="shared" si="0"/>
        <v>215.6</v>
      </c>
      <c r="G13" s="75">
        <v>198</v>
      </c>
      <c r="H13" s="76">
        <f t="shared" si="1"/>
        <v>8.1632653061224469E-2</v>
      </c>
    </row>
    <row r="14" spans="1:8" s="7" customFormat="1" ht="34.5" customHeight="1" x14ac:dyDescent="0.2">
      <c r="A14" s="69"/>
      <c r="B14" s="70" t="s">
        <v>9</v>
      </c>
      <c r="C14" s="77">
        <v>74</v>
      </c>
      <c r="D14" s="63">
        <v>3</v>
      </c>
      <c r="E14" s="22" t="s">
        <v>15</v>
      </c>
      <c r="F14" s="72">
        <f t="shared" si="0"/>
        <v>222</v>
      </c>
      <c r="G14" s="75">
        <v>190</v>
      </c>
      <c r="H14" s="76">
        <f t="shared" si="1"/>
        <v>0.14414414414414414</v>
      </c>
    </row>
    <row r="15" spans="1:8" s="7" customFormat="1" ht="44.25" customHeight="1" x14ac:dyDescent="0.2">
      <c r="A15" s="69"/>
      <c r="B15" s="70" t="s">
        <v>7</v>
      </c>
      <c r="C15" s="71">
        <v>37.4</v>
      </c>
      <c r="D15" s="63">
        <v>4</v>
      </c>
      <c r="E15" s="22" t="s">
        <v>15</v>
      </c>
      <c r="F15" s="72">
        <f t="shared" si="0"/>
        <v>149.6</v>
      </c>
      <c r="G15" s="75">
        <v>170</v>
      </c>
      <c r="H15" s="76">
        <f t="shared" si="1"/>
        <v>-0.13636363636363641</v>
      </c>
    </row>
    <row r="16" spans="1:8" s="7" customFormat="1" ht="36" customHeight="1" x14ac:dyDescent="0.2">
      <c r="A16" s="69"/>
      <c r="B16" s="70" t="s">
        <v>12</v>
      </c>
      <c r="C16" s="71">
        <v>12.2</v>
      </c>
      <c r="D16" s="63">
        <v>48</v>
      </c>
      <c r="E16" s="22" t="s">
        <v>14</v>
      </c>
      <c r="F16" s="72">
        <f t="shared" si="0"/>
        <v>585.59999999999991</v>
      </c>
      <c r="G16" s="75">
        <v>512</v>
      </c>
      <c r="H16" s="76">
        <f t="shared" si="1"/>
        <v>0.12568306010928948</v>
      </c>
    </row>
    <row r="17" spans="1:17" s="7" customFormat="1" ht="45.75" customHeight="1" x14ac:dyDescent="0.2">
      <c r="A17" s="69"/>
      <c r="B17" s="70" t="s">
        <v>4</v>
      </c>
      <c r="C17" s="71">
        <v>31.7</v>
      </c>
      <c r="D17" s="63">
        <v>3</v>
      </c>
      <c r="E17" s="22" t="s">
        <v>15</v>
      </c>
      <c r="F17" s="72">
        <f t="shared" si="0"/>
        <v>95.1</v>
      </c>
      <c r="G17" s="75">
        <v>80</v>
      </c>
      <c r="H17" s="76">
        <f t="shared" si="1"/>
        <v>0.15878023133543634</v>
      </c>
    </row>
    <row r="18" spans="1:17" s="7" customFormat="1" ht="45.75" customHeight="1" x14ac:dyDescent="0.2">
      <c r="A18" s="69"/>
      <c r="B18" s="78" t="s">
        <v>29</v>
      </c>
      <c r="C18" s="71">
        <v>18.399999999999999</v>
      </c>
      <c r="D18" s="63">
        <v>9</v>
      </c>
      <c r="E18" s="22" t="s">
        <v>15</v>
      </c>
      <c r="F18" s="72">
        <f t="shared" si="0"/>
        <v>165.6</v>
      </c>
      <c r="G18" s="75">
        <v>151</v>
      </c>
      <c r="H18" s="76">
        <f t="shared" si="1"/>
        <v>8.8164251207729444E-2</v>
      </c>
    </row>
    <row r="19" spans="1:17" s="7" customFormat="1" ht="38.25" customHeight="1" x14ac:dyDescent="0.2">
      <c r="A19" s="79"/>
      <c r="B19" s="70" t="s">
        <v>3</v>
      </c>
      <c r="C19" s="71">
        <v>66.5</v>
      </c>
      <c r="D19" s="63">
        <v>1</v>
      </c>
      <c r="E19" s="22" t="s">
        <v>15</v>
      </c>
      <c r="F19" s="72">
        <f t="shared" si="0"/>
        <v>66.5</v>
      </c>
      <c r="G19" s="75">
        <v>60</v>
      </c>
      <c r="H19" s="76">
        <f t="shared" si="1"/>
        <v>9.7744360902255634E-2</v>
      </c>
    </row>
    <row r="20" spans="1:17" s="7" customFormat="1" ht="36" customHeight="1" thickBot="1" x14ac:dyDescent="0.25">
      <c r="A20" s="80"/>
      <c r="B20" s="81" t="s">
        <v>11</v>
      </c>
      <c r="C20" s="82">
        <v>11.3</v>
      </c>
      <c r="D20" s="83">
        <v>25</v>
      </c>
      <c r="E20" s="28" t="s">
        <v>14</v>
      </c>
      <c r="F20" s="84">
        <f t="shared" si="0"/>
        <v>282.5</v>
      </c>
      <c r="G20" s="85">
        <v>232</v>
      </c>
      <c r="H20" s="86">
        <f t="shared" si="1"/>
        <v>0.17876106194690267</v>
      </c>
    </row>
    <row r="21" spans="1:17" s="7" customFormat="1" ht="18.75" customHeight="1" thickBot="1" x14ac:dyDescent="0.25">
      <c r="A21" s="87"/>
      <c r="B21" s="87"/>
      <c r="C21" s="87"/>
      <c r="D21" s="87"/>
      <c r="E21" s="87"/>
      <c r="F21" s="87"/>
      <c r="G21" s="87"/>
      <c r="H21" s="87"/>
    </row>
    <row r="22" spans="1:17" s="11" customFormat="1" ht="35.25" customHeight="1" x14ac:dyDescent="0.35">
      <c r="A22" s="88" t="s">
        <v>21</v>
      </c>
      <c r="B22" s="89"/>
      <c r="C22" s="42"/>
      <c r="D22" s="43"/>
      <c r="E22" s="50"/>
      <c r="F22" s="66">
        <f>SUM(F10:F20)/86400</f>
        <v>2.6041666666666668E-2</v>
      </c>
      <c r="G22" s="12"/>
      <c r="H22" s="12"/>
      <c r="I22" s="13"/>
      <c r="J22" s="10"/>
    </row>
    <row r="23" spans="1:17" s="11" customFormat="1" ht="23.25" x14ac:dyDescent="0.35">
      <c r="A23" s="90" t="s">
        <v>22</v>
      </c>
      <c r="B23" s="91"/>
      <c r="C23" s="45"/>
      <c r="D23" s="14"/>
      <c r="E23" s="51"/>
      <c r="F23" s="67">
        <f>SUM(G10:G20)/86400</f>
        <v>2.3854166666666666E-2</v>
      </c>
      <c r="G23" s="10"/>
      <c r="H23" s="12"/>
      <c r="I23" s="15"/>
      <c r="J23" s="10"/>
    </row>
    <row r="24" spans="1:17" s="11" customFormat="1" ht="30" x14ac:dyDescent="0.4">
      <c r="A24" s="158" t="s">
        <v>23</v>
      </c>
      <c r="B24" s="159"/>
      <c r="C24" s="159"/>
      <c r="D24" s="159"/>
      <c r="E24" s="160"/>
      <c r="F24" s="92">
        <f>IF(ISERROR((F22-F23)/F22),"0.0%",(F22-F23)/F22)</f>
        <v>8.4000000000000075E-2</v>
      </c>
      <c r="G24" s="19"/>
      <c r="H24" s="10"/>
      <c r="I24" s="16"/>
      <c r="J24" s="10"/>
    </row>
    <row r="25" spans="1:17" ht="15.75" thickBot="1" x14ac:dyDescent="0.3">
      <c r="A25" s="93"/>
      <c r="B25" s="94"/>
      <c r="C25" s="94"/>
      <c r="D25" s="95"/>
      <c r="E25" s="96"/>
      <c r="F25" s="97" t="str">
        <f>IF(ISERROR((F22-F23)/F22),"",IF(F24&lt;0,"less productive",IF(F24=0,"","more productive")))</f>
        <v>more productive</v>
      </c>
      <c r="G25" s="98"/>
      <c r="H25" s="98"/>
    </row>
    <row r="26" spans="1:17" x14ac:dyDescent="0.25">
      <c r="A26" s="99"/>
      <c r="B26" s="100"/>
      <c r="C26" s="100"/>
      <c r="D26" s="101"/>
      <c r="E26" s="101"/>
      <c r="F26" s="101"/>
      <c r="G26" s="98"/>
      <c r="H26" s="98"/>
    </row>
    <row r="27" spans="1:17" s="37" customFormat="1" ht="21" customHeight="1" thickBot="1" x14ac:dyDescent="0.3">
      <c r="A27" s="102" t="s">
        <v>20</v>
      </c>
      <c r="B27" s="103"/>
      <c r="C27" s="104"/>
      <c r="D27" s="104"/>
      <c r="E27" s="103"/>
      <c r="F27" s="104"/>
      <c r="G27" s="104"/>
      <c r="H27" s="104"/>
      <c r="I27" s="39"/>
      <c r="J27" s="39"/>
      <c r="K27" s="39"/>
      <c r="L27" s="39"/>
      <c r="M27" s="39"/>
      <c r="N27" s="39"/>
      <c r="O27" s="39"/>
      <c r="P27" s="39"/>
      <c r="Q27" s="39"/>
    </row>
    <row r="28" spans="1:17" s="37" customFormat="1" ht="16.5" thickBot="1" x14ac:dyDescent="0.3">
      <c r="A28" s="105"/>
      <c r="B28" s="106" t="s">
        <v>25</v>
      </c>
      <c r="C28" s="104"/>
      <c r="D28" s="104"/>
      <c r="E28" s="103"/>
      <c r="F28" s="104"/>
      <c r="G28" s="104"/>
      <c r="H28" s="104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37" customFormat="1" ht="15" customHeight="1" thickBot="1" x14ac:dyDescent="0.3">
      <c r="A29" s="107"/>
      <c r="B29" s="106" t="s">
        <v>26</v>
      </c>
      <c r="C29" s="104"/>
      <c r="D29" s="104"/>
      <c r="E29" s="103"/>
      <c r="F29" s="104"/>
      <c r="G29" s="104"/>
      <c r="H29" s="104"/>
      <c r="I29" s="130"/>
      <c r="J29" s="130"/>
      <c r="K29" s="130"/>
      <c r="L29" s="130"/>
      <c r="M29" s="130"/>
      <c r="N29" s="130"/>
      <c r="O29" s="39"/>
      <c r="P29" s="39"/>
      <c r="Q29" s="39"/>
    </row>
    <row r="30" spans="1:17" x14ac:dyDescent="0.25">
      <c r="A30" s="108"/>
      <c r="B30" s="109"/>
      <c r="C30" s="110"/>
      <c r="D30" s="111"/>
      <c r="E30" s="111"/>
      <c r="F30" s="112"/>
      <c r="G30" s="98"/>
      <c r="H30" s="111"/>
    </row>
    <row r="31" spans="1:17" x14ac:dyDescent="0.25">
      <c r="A31" s="108"/>
      <c r="B31" s="109"/>
      <c r="C31" s="109"/>
      <c r="D31" s="98"/>
      <c r="E31" s="98"/>
      <c r="F31" s="113"/>
      <c r="G31" s="161" t="s">
        <v>35</v>
      </c>
      <c r="H31" s="161"/>
      <c r="I31" s="6"/>
    </row>
    <row r="32" spans="1:17" x14ac:dyDescent="0.25">
      <c r="A32" s="108"/>
      <c r="B32" s="109"/>
      <c r="C32" s="109"/>
      <c r="D32" s="98"/>
      <c r="E32" s="98"/>
      <c r="F32" s="113"/>
      <c r="G32" s="113"/>
      <c r="H32" s="98"/>
      <c r="I32" s="6"/>
    </row>
    <row r="33" spans="1:9" x14ac:dyDescent="0.25">
      <c r="A33" s="108"/>
      <c r="B33" s="109"/>
      <c r="C33" s="109"/>
      <c r="D33" s="98"/>
      <c r="E33" s="98"/>
      <c r="F33" s="113"/>
      <c r="G33" s="113"/>
      <c r="H33" s="98"/>
      <c r="I33" s="6"/>
    </row>
    <row r="34" spans="1:9" x14ac:dyDescent="0.25">
      <c r="A34" s="108"/>
      <c r="B34" s="109"/>
      <c r="C34" s="109"/>
      <c r="D34" s="98"/>
      <c r="E34" s="98"/>
      <c r="F34" s="113"/>
      <c r="G34" s="113"/>
      <c r="H34" s="98"/>
      <c r="I34" s="6"/>
    </row>
    <row r="35" spans="1:9" x14ac:dyDescent="0.25">
      <c r="A35" s="108"/>
      <c r="B35" s="109"/>
      <c r="C35" s="109"/>
      <c r="D35" s="98"/>
      <c r="E35" s="98"/>
      <c r="F35" s="113"/>
      <c r="G35" s="111"/>
      <c r="H35" s="98"/>
      <c r="I35" s="6"/>
    </row>
    <row r="36" spans="1:9" x14ac:dyDescent="0.25">
      <c r="A36" s="108"/>
      <c r="B36" s="109"/>
      <c r="C36" s="109"/>
      <c r="D36" s="98"/>
      <c r="E36" s="98"/>
      <c r="F36" s="112"/>
      <c r="G36" s="98"/>
      <c r="H36" s="98"/>
      <c r="I36" s="6"/>
    </row>
    <row r="37" spans="1:9" x14ac:dyDescent="0.25">
      <c r="A37" s="108"/>
      <c r="B37" s="109"/>
      <c r="C37" s="109"/>
      <c r="D37" s="98"/>
      <c r="E37" s="98"/>
      <c r="F37" s="98"/>
      <c r="G37" s="98"/>
      <c r="H37" s="98"/>
      <c r="I37" s="6"/>
    </row>
    <row r="38" spans="1:9" x14ac:dyDescent="0.25">
      <c r="A38" s="108"/>
      <c r="B38" s="109"/>
      <c r="C38" s="109"/>
      <c r="D38" s="98"/>
      <c r="E38" s="98"/>
      <c r="F38" s="98"/>
      <c r="G38" s="98"/>
      <c r="H38" s="98"/>
      <c r="I38" s="6"/>
    </row>
    <row r="39" spans="1:9" x14ac:dyDescent="0.25">
      <c r="A39" s="108"/>
      <c r="B39" s="109"/>
      <c r="C39" s="109"/>
      <c r="D39" s="98"/>
      <c r="E39" s="98"/>
      <c r="F39" s="98"/>
      <c r="G39" s="98"/>
      <c r="H39" s="98"/>
      <c r="I39" s="6"/>
    </row>
    <row r="40" spans="1:9" x14ac:dyDescent="0.25">
      <c r="A40" s="108"/>
      <c r="B40" s="109"/>
      <c r="C40" s="110"/>
      <c r="D40" s="111"/>
      <c r="E40" s="111"/>
      <c r="F40" s="98"/>
      <c r="G40" s="111"/>
      <c r="H40" s="111"/>
    </row>
    <row r="41" spans="1:9" x14ac:dyDescent="0.25">
      <c r="A41" s="108"/>
      <c r="B41" s="109"/>
      <c r="C41" s="110"/>
      <c r="D41" s="111"/>
      <c r="E41" s="111"/>
      <c r="F41" s="111"/>
      <c r="G41" s="111"/>
      <c r="H41" s="111"/>
    </row>
    <row r="42" spans="1:9" x14ac:dyDescent="0.25">
      <c r="C42" s="110"/>
      <c r="D42" s="111"/>
      <c r="E42" s="111"/>
      <c r="F42" s="111"/>
      <c r="G42" s="111"/>
      <c r="H42" s="111"/>
    </row>
    <row r="43" spans="1:9" x14ac:dyDescent="0.25">
      <c r="C43" s="110"/>
      <c r="D43" s="111"/>
      <c r="E43" s="111"/>
      <c r="F43" s="111"/>
      <c r="G43" s="111"/>
      <c r="H43" s="111"/>
    </row>
    <row r="44" spans="1:9" x14ac:dyDescent="0.25">
      <c r="C44" s="110"/>
      <c r="D44" s="111"/>
      <c r="E44" s="111"/>
      <c r="F44" s="111"/>
      <c r="G44" s="111"/>
      <c r="H44" s="111"/>
    </row>
    <row r="45" spans="1:9" x14ac:dyDescent="0.25">
      <c r="C45" s="110"/>
      <c r="D45" s="111"/>
      <c r="E45" s="111"/>
      <c r="F45" s="111"/>
      <c r="G45" s="111"/>
      <c r="H45" s="111"/>
    </row>
    <row r="46" spans="1:9" x14ac:dyDescent="0.25">
      <c r="C46" s="110"/>
      <c r="D46" s="111"/>
      <c r="E46" s="111"/>
      <c r="F46" s="111"/>
      <c r="G46" s="111"/>
      <c r="H46" s="111"/>
    </row>
    <row r="47" spans="1:9" x14ac:dyDescent="0.25">
      <c r="F47" s="111"/>
    </row>
  </sheetData>
  <sheetProtection sheet="1" objects="1" scenarios="1" selectLockedCells="1"/>
  <mergeCells count="16">
    <mergeCell ref="G7:G9"/>
    <mergeCell ref="H7:H9"/>
    <mergeCell ref="A24:E24"/>
    <mergeCell ref="I29:N29"/>
    <mergeCell ref="G31:H31"/>
    <mergeCell ref="A7:A9"/>
    <mergeCell ref="B7:B9"/>
    <mergeCell ref="C7:C9"/>
    <mergeCell ref="D7:E9"/>
    <mergeCell ref="F7:F9"/>
    <mergeCell ref="A1:H1"/>
    <mergeCell ref="A2:H2"/>
    <mergeCell ref="A3:H3"/>
    <mergeCell ref="A4:H4"/>
    <mergeCell ref="A6:H6"/>
    <mergeCell ref="A5:H5"/>
  </mergeCells>
  <conditionalFormatting sqref="F24 H10:H20">
    <cfRule type="cellIs" dxfId="11" priority="21" operator="greaterThan">
      <formula>0</formula>
    </cfRule>
  </conditionalFormatting>
  <conditionalFormatting sqref="F24 H10:H20">
    <cfRule type="cellIs" dxfId="10" priority="20" operator="lessThan">
      <formula>-0.00000000000001</formula>
    </cfRule>
  </conditionalFormatting>
  <conditionalFormatting sqref="F24">
    <cfRule type="cellIs" dxfId="9" priority="18" operator="lessThan">
      <formula>0</formula>
    </cfRule>
    <cfRule type="cellIs" dxfId="8" priority="19" operator="greaterThan">
      <formula>0</formula>
    </cfRule>
  </conditionalFormatting>
  <conditionalFormatting sqref="F24 H10:H20">
    <cfRule type="containsText" dxfId="7" priority="17" operator="containsText" text="0.0%">
      <formula>NOT(ISERROR(SEARCH("0.0%",F10)))</formula>
    </cfRule>
  </conditionalFormatting>
  <conditionalFormatting sqref="F25">
    <cfRule type="containsText" dxfId="6" priority="1" operator="containsText" text="more productive">
      <formula>NOT(ISERROR(SEARCH("more productive",F25)))</formula>
    </cfRule>
    <cfRule type="containsText" dxfId="5" priority="2" operator="containsText" text="less productive">
      <formula>NOT(ISERROR(SEARCH("less productive",F25)))</formula>
    </cfRule>
    <cfRule type="containsText" priority="8" operator="containsText" text="more productive">
      <formula>NOT(ISERROR(SEARCH("more productive",F25)))</formula>
    </cfRule>
  </conditionalFormatting>
  <conditionalFormatting sqref="F25">
    <cfRule type="cellIs" dxfId="4" priority="7" operator="greaterThan">
      <formula>0</formula>
    </cfRule>
  </conditionalFormatting>
  <conditionalFormatting sqref="F25">
    <cfRule type="cellIs" dxfId="3" priority="6" operator="lessThan">
      <formula>-0.00000000000001</formula>
    </cfRule>
  </conditionalFormatting>
  <conditionalFormatting sqref="F25">
    <cfRule type="cellIs" dxfId="2" priority="4" operator="lessThan">
      <formula>0</formula>
    </cfRule>
    <cfRule type="cellIs" dxfId="1" priority="5" operator="greaterThan">
      <formula>0</formula>
    </cfRule>
  </conditionalFormatting>
  <conditionalFormatting sqref="F25">
    <cfRule type="containsText" dxfId="0" priority="3" operator="containsText" text="0.0%">
      <formula>NOT(ISERROR(SEARCH("0.0%",F25)))</formula>
    </cfRule>
  </conditionalFormatting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Productivity Rate Calculator</vt:lpstr>
      <vt:lpstr>Calculated example</vt:lpstr>
      <vt:lpstr>'Calculated example'!Print_Area</vt:lpstr>
      <vt:lpstr>'Productivity Rate Calculator'!Print_Area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S8637094H</dc:creator>
  <cp:lastModifiedBy>Boon Ping SOH (NEA)</cp:lastModifiedBy>
  <cp:lastPrinted>2014-06-10T07:32:54Z</cp:lastPrinted>
  <dcterms:created xsi:type="dcterms:W3CDTF">2014-05-05T07:13:30Z</dcterms:created>
  <dcterms:modified xsi:type="dcterms:W3CDTF">2017-03-01T00:18:06Z</dcterms:modified>
</cp:coreProperties>
</file>